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51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'Лист1'!$A$2:$M$64</definedName>
  </definedNames>
  <calcPr fullCalcOnLoad="1"/>
</workbook>
</file>

<file path=xl/sharedStrings.xml><?xml version="1.0" encoding="utf-8"?>
<sst xmlns="http://schemas.openxmlformats.org/spreadsheetml/2006/main" count="184" uniqueCount="105">
  <si>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</si>
  <si>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</si>
  <si>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</si>
  <si>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</si>
  <si>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</si>
  <si>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</si>
  <si>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</si>
  <si>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</si>
  <si>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</si>
  <si>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</si>
  <si>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</si>
  <si>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</si>
  <si>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</si>
  <si>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</si>
  <si>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</si>
  <si>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</si>
  <si>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</si>
  <si>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</si>
  <si>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</si>
  <si>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</si>
  <si>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</si>
  <si>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</si>
  <si>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</si>
  <si>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</si>
  <si>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</si>
  <si>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</si>
  <si>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</si>
  <si>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</si>
  <si>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</si>
  <si>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</si>
  <si>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</si>
  <si>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</si>
  <si>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</si>
  <si>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</si>
  <si>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</si>
  <si>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</si>
  <si>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</si>
  <si>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</si>
  <si>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</si>
  <si>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</si>
  <si>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</si>
  <si>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</si>
  <si>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</si>
  <si>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</si>
  <si>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</si>
  <si>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</si>
  <si>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</si>
  <si>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</si>
  <si>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</si>
  <si>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</si>
  <si>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</si>
  <si>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</si>
  <si>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</si>
  <si>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</si>
  <si>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</si>
  <si>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</si>
  <si>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</si>
  <si>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</si>
  <si>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</si>
  <si>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</si>
  <si>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</si>
  <si>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</si>
  <si>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</si>
  <si>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</si>
  <si>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</si>
  <si>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</si>
  <si>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</si>
  <si>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</si>
  <si>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</si>
  <si>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</si>
  <si>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</si>
  <si>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</si>
  <si>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</si>
  <si>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</si>
  <si>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</si>
  <si>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</si>
  <si>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</si>
  <si>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</si>
  <si>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</si>
  <si>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</si>
  <si>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</si>
  <si>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</si>
  <si>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</si>
  <si>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</si>
  <si>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</si>
  <si>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</si>
  <si>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</si>
  <si>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</si>
  <si>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</si>
  <si>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</si>
  <si>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</si>
  <si>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</si>
  <si>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</si>
  <si>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>Мероприятие 4                                             Организация киновидеопоказа и досуговых мероприятий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</si>
  <si>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</si>
  <si>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</si>
  <si>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</si>
  <si>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</si>
  <si>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</si>
  <si>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Индикатор 1 Количество проведённыцх киносеансов 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</si>
  <si>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</si>
  <si>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_____________ № ___________                        </t>
  </si>
  <si>
    <t>ИТОГО ЗА 1 ЭТАП</t>
  </si>
  <si>
    <t>ВСЕГО ЗА 1 ЭТАП</t>
  </si>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</sst>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6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3" fontId="5" fillId="0" borderId="17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right" vertical="center" wrapText="1"/>
    </xf>
    <xf numFmtId="3" fontId="5" fillId="33" borderId="17" xfId="0" applyNumberFormat="1" applyFont="1" applyFill="1" applyBorder="1" applyAlignment="1">
      <alignment horizontal="right" vertical="top" wrapText="1"/>
    </xf>
    <xf numFmtId="164" fontId="5" fillId="33" borderId="17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7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3" fontId="5" fillId="0" borderId="17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3" fontId="5" fillId="0" borderId="17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7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7"/>
  <sheetViews>
    <sheetView tabSelected="1" zoomScale="60" zoomScaleNormal="60" zoomScaleSheetLayoutView="75" zoomScalePageLayoutView="75" workbookViewId="0" topLeftCell="A1">
      <selection activeCell="L70" sqref="L70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69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121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2"/>
      <c r="C2" s="72"/>
      <c r="D2" s="72"/>
      <c r="E2" s="72"/>
      <c r="F2" s="72"/>
      <c r="G2" s="72"/>
      <c r="H2" s="72"/>
      <c r="I2" s="109"/>
      <c r="J2" s="144" t="s">
        <v>101</v>
      </c>
      <c r="K2" s="144"/>
      <c r="L2" s="144"/>
      <c r="M2" s="144"/>
    </row>
    <row r="3" spans="1:13" ht="48" customHeight="1">
      <c r="A3" s="73"/>
      <c r="B3" s="145" t="s">
        <v>104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42" customHeight="1">
      <c r="A4" s="141" t="s">
        <v>0</v>
      </c>
      <c r="B4" s="141" t="s">
        <v>1</v>
      </c>
      <c r="C4" s="132" t="s">
        <v>75</v>
      </c>
      <c r="D4" s="141" t="s">
        <v>2</v>
      </c>
      <c r="E4" s="141" t="s">
        <v>3</v>
      </c>
      <c r="F4" s="141" t="s">
        <v>77</v>
      </c>
      <c r="G4" s="141" t="s">
        <v>4</v>
      </c>
      <c r="H4" s="141"/>
      <c r="I4" s="141"/>
      <c r="J4" s="141"/>
      <c r="K4" s="141"/>
      <c r="L4" s="141"/>
      <c r="M4" s="147" t="s">
        <v>27</v>
      </c>
    </row>
    <row r="5" spans="1:13" ht="20.25">
      <c r="A5" s="141"/>
      <c r="B5" s="141"/>
      <c r="C5" s="133"/>
      <c r="D5" s="141"/>
      <c r="E5" s="141"/>
      <c r="F5" s="141"/>
      <c r="G5" s="70">
        <v>2015</v>
      </c>
      <c r="H5" s="70">
        <v>2016</v>
      </c>
      <c r="I5" s="110">
        <v>2017</v>
      </c>
      <c r="J5" s="70">
        <v>2018</v>
      </c>
      <c r="K5" s="70">
        <v>2019</v>
      </c>
      <c r="L5" s="70">
        <v>2020</v>
      </c>
      <c r="M5" s="148"/>
    </row>
    <row r="6" spans="1:13" ht="98.25" customHeight="1">
      <c r="A6" s="4" t="s">
        <v>80</v>
      </c>
      <c r="B6" s="10" t="s">
        <v>36</v>
      </c>
      <c r="C6" s="59"/>
      <c r="D6" s="5" t="s">
        <v>5</v>
      </c>
      <c r="E6" s="2" t="s">
        <v>33</v>
      </c>
      <c r="F6" s="6" t="s">
        <v>7</v>
      </c>
      <c r="G6" s="7">
        <f>SUM(G7,G9,G14,G17,G21,G25,G26,G27)</f>
        <v>97052.4</v>
      </c>
      <c r="H6" s="7">
        <f>SUM(H7,H9,H14,H17,H21,H25,H26,H27)</f>
        <v>93809.2</v>
      </c>
      <c r="I6" s="7">
        <f>SUM(I7,I9,I14,I17,I21,I25,I26,I27)</f>
        <v>100575</v>
      </c>
      <c r="J6" s="7">
        <f>SUM(J7,J9,J14,J17,J21,J25,J26,J27)</f>
        <v>109367.7</v>
      </c>
      <c r="K6" s="7">
        <f>SUM(K7,K9,K14,K17,K21,K25,K26,K27)</f>
        <v>101633</v>
      </c>
      <c r="L6" s="7">
        <f>SUM(L7,L9,L14,L17,L21,L25,L26,L27)</f>
        <v>101633</v>
      </c>
      <c r="M6" s="7">
        <f>SUM(G6:L6)</f>
        <v>604070.3</v>
      </c>
    </row>
    <row r="7" spans="1:13" ht="63" customHeight="1">
      <c r="A7" s="15" t="s">
        <v>18</v>
      </c>
      <c r="B7" s="35" t="s">
        <v>61</v>
      </c>
      <c r="C7" s="60"/>
      <c r="D7" s="2" t="s">
        <v>5</v>
      </c>
      <c r="E7" s="2" t="s">
        <v>33</v>
      </c>
      <c r="F7" s="6" t="s">
        <v>8</v>
      </c>
      <c r="G7" s="7">
        <v>8032.4</v>
      </c>
      <c r="H7" s="7">
        <v>6370</v>
      </c>
      <c r="I7" s="111">
        <v>5700</v>
      </c>
      <c r="J7" s="7">
        <v>5830</v>
      </c>
      <c r="K7" s="7">
        <v>5830</v>
      </c>
      <c r="L7" s="7">
        <v>5830</v>
      </c>
      <c r="M7" s="7">
        <f>SUM(G7:L7)</f>
        <v>37592.4</v>
      </c>
    </row>
    <row r="8" spans="1:13" s="20" customFormat="1" ht="40.5">
      <c r="A8" s="16"/>
      <c r="B8" s="36" t="s">
        <v>63</v>
      </c>
      <c r="C8" s="45">
        <v>1</v>
      </c>
      <c r="D8" s="36"/>
      <c r="E8" s="37" t="s">
        <v>67</v>
      </c>
      <c r="F8" s="36"/>
      <c r="G8" s="49">
        <v>50</v>
      </c>
      <c r="H8" s="49">
        <v>54</v>
      </c>
      <c r="I8" s="112">
        <v>54</v>
      </c>
      <c r="J8" s="49">
        <v>54</v>
      </c>
      <c r="K8" s="49">
        <v>54</v>
      </c>
      <c r="L8" s="49">
        <v>58</v>
      </c>
      <c r="M8" s="19"/>
    </row>
    <row r="9" spans="1:13" ht="66" customHeight="1">
      <c r="A9" s="8" t="s">
        <v>19</v>
      </c>
      <c r="B9" s="9" t="s">
        <v>59</v>
      </c>
      <c r="C9" s="21"/>
      <c r="D9" s="2" t="s">
        <v>5</v>
      </c>
      <c r="E9" s="2" t="s">
        <v>33</v>
      </c>
      <c r="F9" s="6" t="s">
        <v>8</v>
      </c>
      <c r="G9" s="7">
        <v>72954</v>
      </c>
      <c r="H9" s="7">
        <v>73917.4</v>
      </c>
      <c r="I9" s="111">
        <v>87468.7</v>
      </c>
      <c r="J9" s="7">
        <v>87801.9</v>
      </c>
      <c r="K9" s="7">
        <v>84853</v>
      </c>
      <c r="L9" s="7">
        <v>84853</v>
      </c>
      <c r="M9" s="7">
        <f>SUM(G9:L9)</f>
        <v>491848</v>
      </c>
    </row>
    <row r="10" spans="1:13" s="43" customFormat="1" ht="40.5">
      <c r="A10" s="42"/>
      <c r="B10" s="36" t="s">
        <v>28</v>
      </c>
      <c r="C10" s="45">
        <v>0.25</v>
      </c>
      <c r="D10" s="36"/>
      <c r="E10" s="37" t="s">
        <v>67</v>
      </c>
      <c r="F10" s="36"/>
      <c r="G10" s="49">
        <v>720</v>
      </c>
      <c r="H10" s="49">
        <v>720</v>
      </c>
      <c r="I10" s="112">
        <v>720</v>
      </c>
      <c r="J10" s="49">
        <v>720</v>
      </c>
      <c r="K10" s="49">
        <v>720</v>
      </c>
      <c r="L10" s="49">
        <v>720</v>
      </c>
      <c r="M10" s="38"/>
    </row>
    <row r="11" spans="1:13" s="43" customFormat="1" ht="40.5">
      <c r="A11" s="42"/>
      <c r="B11" s="36" t="s">
        <v>31</v>
      </c>
      <c r="C11" s="45">
        <v>0.25</v>
      </c>
      <c r="D11" s="36"/>
      <c r="E11" s="37" t="s">
        <v>68</v>
      </c>
      <c r="F11" s="36"/>
      <c r="G11" s="49">
        <v>140</v>
      </c>
      <c r="H11" s="49">
        <v>140</v>
      </c>
      <c r="I11" s="112">
        <v>140</v>
      </c>
      <c r="J11" s="49">
        <v>140</v>
      </c>
      <c r="K11" s="49">
        <v>140</v>
      </c>
      <c r="L11" s="49">
        <v>140</v>
      </c>
      <c r="M11" s="38"/>
    </row>
    <row r="12" spans="1:13" s="20" customFormat="1" ht="40.5">
      <c r="A12" s="16"/>
      <c r="B12" s="17" t="s">
        <v>41</v>
      </c>
      <c r="C12" s="61">
        <v>0.25</v>
      </c>
      <c r="D12" s="17"/>
      <c r="E12" s="18" t="s">
        <v>67</v>
      </c>
      <c r="F12" s="17"/>
      <c r="G12" s="50">
        <v>87</v>
      </c>
      <c r="H12" s="50">
        <v>87</v>
      </c>
      <c r="I12" s="113">
        <v>87</v>
      </c>
      <c r="J12" s="50">
        <v>87</v>
      </c>
      <c r="K12" s="50">
        <v>87</v>
      </c>
      <c r="L12" s="50">
        <v>87</v>
      </c>
      <c r="M12" s="19"/>
    </row>
    <row r="13" spans="1:13" s="43" customFormat="1" ht="40.5">
      <c r="A13" s="42"/>
      <c r="B13" s="36" t="s">
        <v>52</v>
      </c>
      <c r="C13" s="45">
        <v>0.25</v>
      </c>
      <c r="D13" s="36"/>
      <c r="E13" s="37" t="s">
        <v>69</v>
      </c>
      <c r="F13" s="36"/>
      <c r="G13" s="51">
        <v>2840</v>
      </c>
      <c r="H13" s="51">
        <v>2840</v>
      </c>
      <c r="I13" s="113">
        <v>2840</v>
      </c>
      <c r="J13" s="51">
        <v>2840</v>
      </c>
      <c r="K13" s="51">
        <v>2840</v>
      </c>
      <c r="L13" s="51">
        <v>2850</v>
      </c>
      <c r="M13" s="38"/>
    </row>
    <row r="14" spans="1:13" ht="101.25">
      <c r="A14" s="8" t="s">
        <v>42</v>
      </c>
      <c r="B14" s="10" t="s">
        <v>54</v>
      </c>
      <c r="C14" s="59"/>
      <c r="D14" s="2" t="s">
        <v>5</v>
      </c>
      <c r="E14" s="2" t="s">
        <v>33</v>
      </c>
      <c r="F14" s="6" t="s">
        <v>8</v>
      </c>
      <c r="G14" s="7">
        <v>7366</v>
      </c>
      <c r="H14" s="7">
        <v>5976.6</v>
      </c>
      <c r="I14" s="111">
        <v>2326.3</v>
      </c>
      <c r="J14" s="7">
        <v>6605.8</v>
      </c>
      <c r="K14" s="7">
        <v>2000</v>
      </c>
      <c r="L14" s="7">
        <v>2000</v>
      </c>
      <c r="M14" s="7">
        <v>25968.9</v>
      </c>
    </row>
    <row r="15" spans="1:13" s="20" customFormat="1" ht="81">
      <c r="A15" s="16"/>
      <c r="B15" s="36" t="s">
        <v>66</v>
      </c>
      <c r="C15" s="45">
        <v>0.5</v>
      </c>
      <c r="D15" s="17"/>
      <c r="E15" s="18" t="s">
        <v>14</v>
      </c>
      <c r="F15" s="17"/>
      <c r="G15" s="50">
        <v>100</v>
      </c>
      <c r="H15" s="50">
        <v>100</v>
      </c>
      <c r="I15" s="113">
        <v>100</v>
      </c>
      <c r="J15" s="50">
        <v>100</v>
      </c>
      <c r="K15" s="50">
        <v>100</v>
      </c>
      <c r="L15" s="50">
        <v>100</v>
      </c>
      <c r="M15" s="19"/>
    </row>
    <row r="16" spans="1:13" s="20" customFormat="1" ht="101.25">
      <c r="A16" s="16"/>
      <c r="B16" s="36" t="s">
        <v>48</v>
      </c>
      <c r="C16" s="45">
        <v>0.5</v>
      </c>
      <c r="D16" s="17"/>
      <c r="E16" s="18" t="s">
        <v>14</v>
      </c>
      <c r="F16" s="17"/>
      <c r="G16" s="50">
        <v>100</v>
      </c>
      <c r="H16" s="50">
        <v>100</v>
      </c>
      <c r="I16" s="113">
        <v>100</v>
      </c>
      <c r="J16" s="50">
        <v>100</v>
      </c>
      <c r="K16" s="50">
        <v>100</v>
      </c>
      <c r="L16" s="50">
        <v>100</v>
      </c>
      <c r="M16" s="19"/>
    </row>
    <row r="17" spans="1:13" ht="60.75">
      <c r="A17" s="44" t="s">
        <v>43</v>
      </c>
      <c r="B17" s="35" t="s">
        <v>93</v>
      </c>
      <c r="C17" s="62"/>
      <c r="D17" s="2" t="s">
        <v>5</v>
      </c>
      <c r="E17" s="2" t="s">
        <v>33</v>
      </c>
      <c r="F17" s="6" t="s">
        <v>8</v>
      </c>
      <c r="G17" s="7">
        <v>3400</v>
      </c>
      <c r="H17" s="7">
        <v>1400</v>
      </c>
      <c r="I17" s="111">
        <v>400</v>
      </c>
      <c r="J17" s="7">
        <v>1500</v>
      </c>
      <c r="K17" s="7">
        <v>1500</v>
      </c>
      <c r="L17" s="7">
        <v>1500</v>
      </c>
      <c r="M17" s="7">
        <f>SUM(G17:L17)</f>
        <v>9700</v>
      </c>
    </row>
    <row r="18" spans="1:13" s="20" customFormat="1" ht="38.25" customHeight="1">
      <c r="A18" s="16"/>
      <c r="B18" s="17" t="s">
        <v>99</v>
      </c>
      <c r="C18" s="61">
        <v>0.5</v>
      </c>
      <c r="D18" s="17"/>
      <c r="E18" s="18" t="s">
        <v>65</v>
      </c>
      <c r="F18" s="17"/>
      <c r="G18" s="52">
        <v>3570</v>
      </c>
      <c r="H18" s="52">
        <v>3570</v>
      </c>
      <c r="I18" s="112">
        <v>4500</v>
      </c>
      <c r="J18" s="52">
        <v>4500</v>
      </c>
      <c r="K18" s="52">
        <v>4500</v>
      </c>
      <c r="L18" s="52">
        <v>4500</v>
      </c>
      <c r="M18" s="19"/>
    </row>
    <row r="19" spans="1:13" s="20" customFormat="1" ht="40.5">
      <c r="A19" s="71"/>
      <c r="B19" s="17" t="s">
        <v>40</v>
      </c>
      <c r="C19" s="61">
        <v>0.25</v>
      </c>
      <c r="D19" s="17"/>
      <c r="E19" s="18" t="s">
        <v>64</v>
      </c>
      <c r="F19" s="17"/>
      <c r="G19" s="52">
        <v>84</v>
      </c>
      <c r="H19" s="52">
        <v>84</v>
      </c>
      <c r="I19" s="112">
        <v>85</v>
      </c>
      <c r="J19" s="52">
        <v>86</v>
      </c>
      <c r="K19" s="52">
        <v>87</v>
      </c>
      <c r="L19" s="52">
        <v>88</v>
      </c>
      <c r="M19" s="19"/>
    </row>
    <row r="20" spans="1:13" s="20" customFormat="1" ht="121.5">
      <c r="A20" s="16"/>
      <c r="B20" s="17" t="s">
        <v>98</v>
      </c>
      <c r="C20" s="106">
        <v>0.25</v>
      </c>
      <c r="D20" s="17"/>
      <c r="E20" s="18" t="s">
        <v>67</v>
      </c>
      <c r="F20" s="17"/>
      <c r="G20" s="52">
        <v>0</v>
      </c>
      <c r="H20" s="52">
        <v>0</v>
      </c>
      <c r="I20" s="112">
        <v>87</v>
      </c>
      <c r="J20" s="52">
        <v>87</v>
      </c>
      <c r="K20" s="52">
        <v>87</v>
      </c>
      <c r="L20" s="52">
        <v>87</v>
      </c>
      <c r="M20" s="19"/>
    </row>
    <row r="21" spans="1:13" s="41" customFormat="1" ht="101.25">
      <c r="A21" s="44" t="s">
        <v>44</v>
      </c>
      <c r="B21" s="35" t="s">
        <v>94</v>
      </c>
      <c r="C21" s="63"/>
      <c r="D21" s="2" t="s">
        <v>5</v>
      </c>
      <c r="E21" s="47" t="s">
        <v>33</v>
      </c>
      <c r="F21" s="48" t="s">
        <v>8</v>
      </c>
      <c r="G21" s="89">
        <v>5000</v>
      </c>
      <c r="H21" s="40">
        <v>5395.2</v>
      </c>
      <c r="I21" s="111">
        <v>3550</v>
      </c>
      <c r="J21" s="40">
        <v>6500</v>
      </c>
      <c r="K21" s="40">
        <v>6500</v>
      </c>
      <c r="L21" s="40">
        <v>6500</v>
      </c>
      <c r="M21" s="40">
        <f>SUM(G21:L21)</f>
        <v>33445.2</v>
      </c>
    </row>
    <row r="22" spans="1:13" s="41" customFormat="1" ht="60.75">
      <c r="A22" s="90"/>
      <c r="B22" s="36" t="s">
        <v>96</v>
      </c>
      <c r="C22" s="64">
        <v>0.5</v>
      </c>
      <c r="D22" s="39"/>
      <c r="E22" s="37" t="s">
        <v>67</v>
      </c>
      <c r="F22" s="36"/>
      <c r="G22" s="49">
        <v>0</v>
      </c>
      <c r="H22" s="49">
        <v>0</v>
      </c>
      <c r="I22" s="112">
        <v>60</v>
      </c>
      <c r="J22" s="49">
        <v>60</v>
      </c>
      <c r="K22" s="49">
        <v>60</v>
      </c>
      <c r="L22" s="49">
        <v>60</v>
      </c>
      <c r="M22" s="40"/>
    </row>
    <row r="23" spans="1:13" s="55" customFormat="1" ht="101.25">
      <c r="A23" s="90"/>
      <c r="B23" s="107" t="s">
        <v>95</v>
      </c>
      <c r="C23" s="87">
        <v>0.25</v>
      </c>
      <c r="D23" s="108"/>
      <c r="E23" s="105" t="s">
        <v>67</v>
      </c>
      <c r="F23" s="53"/>
      <c r="G23" s="49">
        <v>135</v>
      </c>
      <c r="H23" s="49">
        <v>135</v>
      </c>
      <c r="I23" s="112">
        <v>75</v>
      </c>
      <c r="J23" s="49">
        <v>75</v>
      </c>
      <c r="K23" s="49">
        <v>75</v>
      </c>
      <c r="L23" s="49">
        <v>75</v>
      </c>
      <c r="M23" s="40"/>
    </row>
    <row r="24" spans="1:13" s="55" customFormat="1" ht="101.25">
      <c r="A24" s="90"/>
      <c r="B24" s="107" t="s">
        <v>97</v>
      </c>
      <c r="C24" s="87">
        <v>0.25</v>
      </c>
      <c r="D24" s="108"/>
      <c r="E24" s="105" t="s">
        <v>64</v>
      </c>
      <c r="F24" s="53"/>
      <c r="G24" s="49">
        <v>0</v>
      </c>
      <c r="H24" s="49">
        <v>0</v>
      </c>
      <c r="I24" s="112">
        <v>15</v>
      </c>
      <c r="J24" s="49">
        <v>15</v>
      </c>
      <c r="K24" s="49">
        <v>15</v>
      </c>
      <c r="L24" s="49">
        <v>15</v>
      </c>
      <c r="M24" s="40"/>
    </row>
    <row r="25" spans="1:13" s="55" customFormat="1" ht="60.75">
      <c r="A25" s="96" t="s">
        <v>81</v>
      </c>
      <c r="B25" s="88" t="s">
        <v>76</v>
      </c>
      <c r="C25" s="87"/>
      <c r="D25" s="91" t="s">
        <v>5</v>
      </c>
      <c r="E25" s="97" t="s">
        <v>33</v>
      </c>
      <c r="F25" s="53"/>
      <c r="G25" s="40">
        <v>300</v>
      </c>
      <c r="H25" s="40">
        <v>300</v>
      </c>
      <c r="I25" s="111">
        <v>300</v>
      </c>
      <c r="J25" s="40">
        <v>300</v>
      </c>
      <c r="K25" s="40">
        <v>300</v>
      </c>
      <c r="L25" s="40">
        <v>300</v>
      </c>
      <c r="M25" s="40">
        <f aca="true" t="shared" si="0" ref="M25:M30">SUM(G25:L25)</f>
        <v>1800</v>
      </c>
    </row>
    <row r="26" spans="1:13" s="55" customFormat="1" ht="60.75">
      <c r="A26" s="96" t="s">
        <v>82</v>
      </c>
      <c r="B26" s="88" t="s">
        <v>79</v>
      </c>
      <c r="C26" s="87"/>
      <c r="D26" s="91" t="s">
        <v>88</v>
      </c>
      <c r="E26" s="97" t="s">
        <v>33</v>
      </c>
      <c r="F26" s="53"/>
      <c r="G26" s="40"/>
      <c r="H26" s="40">
        <v>450</v>
      </c>
      <c r="I26" s="111">
        <v>450</v>
      </c>
      <c r="J26" s="40">
        <v>450</v>
      </c>
      <c r="K26" s="40">
        <v>450</v>
      </c>
      <c r="L26" s="40">
        <v>450</v>
      </c>
      <c r="M26" s="40">
        <f t="shared" si="0"/>
        <v>2250</v>
      </c>
    </row>
    <row r="27" spans="1:13" s="104" customFormat="1" ht="44.25" customHeight="1">
      <c r="A27" s="103" t="s">
        <v>89</v>
      </c>
      <c r="B27" s="88" t="s">
        <v>90</v>
      </c>
      <c r="C27" s="87"/>
      <c r="D27" s="91" t="s">
        <v>91</v>
      </c>
      <c r="E27" s="97" t="s">
        <v>33</v>
      </c>
      <c r="F27" s="53"/>
      <c r="G27" s="40"/>
      <c r="H27" s="40"/>
      <c r="I27" s="111">
        <v>380</v>
      </c>
      <c r="J27" s="40">
        <v>380</v>
      </c>
      <c r="K27" s="40">
        <v>200</v>
      </c>
      <c r="L27" s="40">
        <v>200</v>
      </c>
      <c r="M27" s="40">
        <f t="shared" si="0"/>
        <v>1160</v>
      </c>
    </row>
    <row r="28" spans="1:13" ht="81">
      <c r="A28" s="13" t="s">
        <v>83</v>
      </c>
      <c r="B28" s="3" t="s">
        <v>49</v>
      </c>
      <c r="C28" s="58"/>
      <c r="D28" s="3" t="s">
        <v>5</v>
      </c>
      <c r="E28" s="3" t="s">
        <v>33</v>
      </c>
      <c r="F28" s="6" t="s">
        <v>7</v>
      </c>
      <c r="G28" s="7">
        <f>SUM(G29,G30,G33)</f>
        <v>41608.9</v>
      </c>
      <c r="H28" s="7">
        <f>SUM(H29,H30,H33)</f>
        <v>41707.9</v>
      </c>
      <c r="I28" s="7">
        <f>SUM(I29,I30,I33)</f>
        <v>49456</v>
      </c>
      <c r="J28" s="7">
        <f>SUM(J29,J30,J33)</f>
        <v>47114.7</v>
      </c>
      <c r="K28" s="7">
        <f>SUM(K29,K30,K33)</f>
        <v>44800</v>
      </c>
      <c r="L28" s="7">
        <f>SUM(L29,L30,L33)</f>
        <v>44800</v>
      </c>
      <c r="M28" s="7">
        <f t="shared" si="0"/>
        <v>269487.5</v>
      </c>
    </row>
    <row r="29" spans="1:13" ht="60.75" customHeight="1">
      <c r="A29" s="138" t="s">
        <v>20</v>
      </c>
      <c r="B29" s="147" t="s">
        <v>34</v>
      </c>
      <c r="C29" s="132"/>
      <c r="D29" s="147" t="s">
        <v>5</v>
      </c>
      <c r="E29" s="147" t="s">
        <v>33</v>
      </c>
      <c r="F29" s="14" t="s">
        <v>8</v>
      </c>
      <c r="G29" s="12">
        <v>40529</v>
      </c>
      <c r="H29" s="12">
        <v>40200</v>
      </c>
      <c r="I29" s="114">
        <v>48519.4</v>
      </c>
      <c r="J29" s="12">
        <v>45514.7</v>
      </c>
      <c r="K29" s="12">
        <v>43800</v>
      </c>
      <c r="L29" s="12">
        <v>43800</v>
      </c>
      <c r="M29" s="12">
        <f t="shared" si="0"/>
        <v>262363.1</v>
      </c>
    </row>
    <row r="30" spans="1:13" ht="45" customHeight="1">
      <c r="A30" s="139"/>
      <c r="B30" s="148"/>
      <c r="C30" s="133"/>
      <c r="D30" s="148"/>
      <c r="E30" s="148"/>
      <c r="F30" s="14" t="s">
        <v>78</v>
      </c>
      <c r="G30" s="12">
        <v>7.9</v>
      </c>
      <c r="H30" s="12">
        <v>7.9</v>
      </c>
      <c r="I30" s="114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0" customFormat="1" ht="57.75" customHeight="1">
      <c r="A31" s="139"/>
      <c r="B31" s="24" t="s">
        <v>70</v>
      </c>
      <c r="C31" s="65">
        <v>0.6</v>
      </c>
      <c r="D31" s="18"/>
      <c r="E31" s="18" t="s">
        <v>68</v>
      </c>
      <c r="F31" s="25"/>
      <c r="G31" s="22">
        <v>38.8</v>
      </c>
      <c r="H31" s="22">
        <v>38.9</v>
      </c>
      <c r="I31" s="115">
        <v>39</v>
      </c>
      <c r="J31" s="22">
        <v>39</v>
      </c>
      <c r="K31" s="22">
        <v>39</v>
      </c>
      <c r="L31" s="22">
        <v>39</v>
      </c>
      <c r="M31" s="19"/>
    </row>
    <row r="32" spans="1:13" s="20" customFormat="1" ht="57.75" customHeight="1">
      <c r="A32" s="150"/>
      <c r="B32" s="26" t="s">
        <v>53</v>
      </c>
      <c r="C32" s="66">
        <v>0.4</v>
      </c>
      <c r="D32" s="27"/>
      <c r="E32" s="27" t="s">
        <v>71</v>
      </c>
      <c r="F32" s="18"/>
      <c r="G32" s="50">
        <v>6000</v>
      </c>
      <c r="H32" s="50">
        <v>6000</v>
      </c>
      <c r="I32" s="113">
        <v>6000</v>
      </c>
      <c r="J32" s="50">
        <v>6000</v>
      </c>
      <c r="K32" s="50">
        <v>6000</v>
      </c>
      <c r="L32" s="50">
        <v>6000</v>
      </c>
      <c r="M32" s="19"/>
    </row>
    <row r="33" spans="1:13" ht="81">
      <c r="A33" s="138" t="s">
        <v>21</v>
      </c>
      <c r="B33" s="10" t="s">
        <v>55</v>
      </c>
      <c r="C33" s="58"/>
      <c r="D33" s="2" t="s">
        <v>5</v>
      </c>
      <c r="E33" s="3" t="s">
        <v>33</v>
      </c>
      <c r="F33" s="6" t="s">
        <v>8</v>
      </c>
      <c r="G33" s="12">
        <v>1072</v>
      </c>
      <c r="H33" s="12">
        <v>1500</v>
      </c>
      <c r="I33" s="114">
        <v>930</v>
      </c>
      <c r="J33" s="12">
        <v>1600</v>
      </c>
      <c r="K33" s="12">
        <v>1000</v>
      </c>
      <c r="L33" s="12">
        <v>1000</v>
      </c>
      <c r="M33" s="12">
        <f>SUM(G33:L33)</f>
        <v>7102</v>
      </c>
    </row>
    <row r="34" spans="1:13" s="20" customFormat="1" ht="81">
      <c r="A34" s="139"/>
      <c r="B34" s="36" t="s">
        <v>50</v>
      </c>
      <c r="C34" s="67">
        <v>0.9</v>
      </c>
      <c r="D34" s="27"/>
      <c r="E34" s="27" t="s">
        <v>14</v>
      </c>
      <c r="F34" s="18"/>
      <c r="G34" s="50">
        <v>100</v>
      </c>
      <c r="H34" s="50">
        <v>100</v>
      </c>
      <c r="I34" s="113">
        <v>100</v>
      </c>
      <c r="J34" s="50">
        <v>100</v>
      </c>
      <c r="K34" s="50">
        <v>100</v>
      </c>
      <c r="L34" s="50">
        <v>100</v>
      </c>
      <c r="M34" s="28"/>
    </row>
    <row r="35" spans="1:13" s="20" customFormat="1" ht="60.75">
      <c r="A35" s="139"/>
      <c r="B35" s="17" t="s">
        <v>10</v>
      </c>
      <c r="C35" s="61">
        <v>0.1</v>
      </c>
      <c r="D35" s="25"/>
      <c r="E35" s="18" t="s">
        <v>9</v>
      </c>
      <c r="F35" s="17"/>
      <c r="G35" s="50">
        <v>30</v>
      </c>
      <c r="H35" s="50">
        <v>32</v>
      </c>
      <c r="I35" s="113">
        <v>32</v>
      </c>
      <c r="J35" s="50">
        <v>34</v>
      </c>
      <c r="K35" s="50">
        <v>35</v>
      </c>
      <c r="L35" s="50">
        <v>35</v>
      </c>
      <c r="M35" s="19"/>
    </row>
    <row r="36" spans="1:13" ht="60.75">
      <c r="A36" s="15" t="s">
        <v>84</v>
      </c>
      <c r="B36" s="3" t="s">
        <v>37</v>
      </c>
      <c r="C36" s="59"/>
      <c r="D36" s="11" t="s">
        <v>5</v>
      </c>
      <c r="E36" s="2" t="s">
        <v>33</v>
      </c>
      <c r="F36" s="6" t="s">
        <v>7</v>
      </c>
      <c r="G36" s="7">
        <f>SUM(G37,G41,G45)</f>
        <v>18881</v>
      </c>
      <c r="H36" s="7">
        <f>SUM(H37,H41,H45)</f>
        <v>19700</v>
      </c>
      <c r="I36" s="7">
        <f>SUM(I37,I41,I45)</f>
        <v>21943.7</v>
      </c>
      <c r="J36" s="7">
        <f>SUM(J37,J41,J45)</f>
        <v>22570.9</v>
      </c>
      <c r="K36" s="7">
        <f>SUM(K37,K41,K45)</f>
        <v>21700</v>
      </c>
      <c r="L36" s="7">
        <f>SUM(L37,L41,L45)</f>
        <v>21700</v>
      </c>
      <c r="M36" s="7">
        <f>SUM(G36:L36)</f>
        <v>126495.6</v>
      </c>
    </row>
    <row r="37" spans="1:13" ht="40.5">
      <c r="A37" s="138" t="s">
        <v>22</v>
      </c>
      <c r="B37" s="10" t="s">
        <v>29</v>
      </c>
      <c r="C37" s="58"/>
      <c r="D37" s="2" t="s">
        <v>5</v>
      </c>
      <c r="E37" s="2" t="s">
        <v>33</v>
      </c>
      <c r="F37" s="6" t="s">
        <v>8</v>
      </c>
      <c r="G37" s="7">
        <v>18181</v>
      </c>
      <c r="H37" s="7">
        <v>18200</v>
      </c>
      <c r="I37" s="111">
        <v>20532.4</v>
      </c>
      <c r="J37" s="7">
        <v>20700</v>
      </c>
      <c r="K37" s="7">
        <v>20700</v>
      </c>
      <c r="L37" s="7">
        <v>20700</v>
      </c>
      <c r="M37" s="7">
        <f>SUM(G37:L37)</f>
        <v>119013.4</v>
      </c>
    </row>
    <row r="38" spans="1:13" s="20" customFormat="1" ht="40.5">
      <c r="A38" s="139"/>
      <c r="B38" s="26" t="s">
        <v>11</v>
      </c>
      <c r="C38" s="66">
        <v>0.25</v>
      </c>
      <c r="D38" s="25"/>
      <c r="E38" s="27" t="s">
        <v>32</v>
      </c>
      <c r="F38" s="17"/>
      <c r="G38" s="19">
        <v>52.3</v>
      </c>
      <c r="H38" s="19">
        <v>52.4</v>
      </c>
      <c r="I38" s="116">
        <v>52.5</v>
      </c>
      <c r="J38" s="19">
        <v>52.6</v>
      </c>
      <c r="K38" s="19">
        <v>52.7</v>
      </c>
      <c r="L38" s="19">
        <v>52.8</v>
      </c>
      <c r="M38" s="19"/>
    </row>
    <row r="39" spans="1:13" s="20" customFormat="1" ht="60.75">
      <c r="A39" s="139"/>
      <c r="B39" s="26" t="s">
        <v>12</v>
      </c>
      <c r="C39" s="66">
        <v>0.25</v>
      </c>
      <c r="D39" s="25"/>
      <c r="E39" s="27" t="s">
        <v>72</v>
      </c>
      <c r="F39" s="17"/>
      <c r="G39" s="52">
        <v>600</v>
      </c>
      <c r="H39" s="52">
        <v>660</v>
      </c>
      <c r="I39" s="112">
        <v>660</v>
      </c>
      <c r="J39" s="52">
        <v>665</v>
      </c>
      <c r="K39" s="52">
        <v>665</v>
      </c>
      <c r="L39" s="52">
        <v>670</v>
      </c>
      <c r="M39" s="19"/>
    </row>
    <row r="40" spans="1:13" s="20" customFormat="1" ht="40.5">
      <c r="A40" s="30"/>
      <c r="B40" s="29" t="s">
        <v>51</v>
      </c>
      <c r="C40" s="61">
        <v>0.5</v>
      </c>
      <c r="D40" s="25"/>
      <c r="E40" s="18" t="s">
        <v>72</v>
      </c>
      <c r="F40" s="17"/>
      <c r="G40" s="52">
        <v>52800</v>
      </c>
      <c r="H40" s="52">
        <v>53000</v>
      </c>
      <c r="I40" s="112">
        <v>53200</v>
      </c>
      <c r="J40" s="52">
        <v>53400</v>
      </c>
      <c r="K40" s="52">
        <v>53600</v>
      </c>
      <c r="L40" s="52">
        <v>53800</v>
      </c>
      <c r="M40" s="19"/>
    </row>
    <row r="41" spans="1:13" ht="81">
      <c r="A41" s="95" t="s">
        <v>23</v>
      </c>
      <c r="B41" s="9" t="s">
        <v>56</v>
      </c>
      <c r="C41" s="21"/>
      <c r="D41" s="70" t="s">
        <v>5</v>
      </c>
      <c r="E41" s="70" t="s">
        <v>33</v>
      </c>
      <c r="F41" s="6" t="s">
        <v>8</v>
      </c>
      <c r="G41" s="7">
        <v>700</v>
      </c>
      <c r="H41" s="7">
        <v>1500</v>
      </c>
      <c r="I41" s="111">
        <v>220</v>
      </c>
      <c r="J41" s="7">
        <v>730</v>
      </c>
      <c r="K41" s="7">
        <v>1000</v>
      </c>
      <c r="L41" s="7">
        <v>1000</v>
      </c>
      <c r="M41" s="7">
        <f>SUM(G41:L41)</f>
        <v>5150</v>
      </c>
    </row>
    <row r="42" spans="1:13" s="20" customFormat="1" ht="60.75">
      <c r="A42" s="74"/>
      <c r="B42" s="76" t="s">
        <v>62</v>
      </c>
      <c r="C42" s="77">
        <v>0.5</v>
      </c>
      <c r="D42" s="78"/>
      <c r="E42" s="79" t="s">
        <v>14</v>
      </c>
      <c r="F42" s="80"/>
      <c r="G42" s="81">
        <v>100</v>
      </c>
      <c r="H42" s="81">
        <v>100</v>
      </c>
      <c r="I42" s="117">
        <v>100</v>
      </c>
      <c r="J42" s="81">
        <v>100</v>
      </c>
      <c r="K42" s="81">
        <v>100</v>
      </c>
      <c r="L42" s="81">
        <v>100</v>
      </c>
      <c r="M42" s="82"/>
    </row>
    <row r="43" spans="1:13" s="20" customFormat="1" ht="60.75">
      <c r="A43" s="74"/>
      <c r="B43" s="26" t="s">
        <v>13</v>
      </c>
      <c r="C43" s="66">
        <v>0.25</v>
      </c>
      <c r="D43" s="25"/>
      <c r="E43" s="18" t="s">
        <v>14</v>
      </c>
      <c r="F43" s="17"/>
      <c r="G43" s="19">
        <v>1</v>
      </c>
      <c r="H43" s="19">
        <v>1.5</v>
      </c>
      <c r="I43" s="116">
        <v>1.5</v>
      </c>
      <c r="J43" s="19">
        <v>2</v>
      </c>
      <c r="K43" s="19">
        <v>2.5</v>
      </c>
      <c r="L43" s="19">
        <v>2.5</v>
      </c>
      <c r="M43" s="19"/>
    </row>
    <row r="44" spans="1:13" s="20" customFormat="1" ht="40.5">
      <c r="A44" s="75"/>
      <c r="B44" s="29" t="s">
        <v>15</v>
      </c>
      <c r="C44" s="61">
        <v>0.25</v>
      </c>
      <c r="D44" s="25"/>
      <c r="E44" s="18" t="s">
        <v>9</v>
      </c>
      <c r="F44" s="17"/>
      <c r="G44" s="52">
        <v>2</v>
      </c>
      <c r="H44" s="52">
        <v>1</v>
      </c>
      <c r="I44" s="112">
        <v>1</v>
      </c>
      <c r="J44" s="52">
        <v>1</v>
      </c>
      <c r="K44" s="52">
        <v>1</v>
      </c>
      <c r="L44" s="52">
        <v>1</v>
      </c>
      <c r="M44" s="19"/>
    </row>
    <row r="45" spans="1:13" s="20" customFormat="1" ht="121.5">
      <c r="A45" s="100" t="s">
        <v>92</v>
      </c>
      <c r="B45" s="99" t="s">
        <v>100</v>
      </c>
      <c r="C45" s="101"/>
      <c r="D45" s="11">
        <v>2017</v>
      </c>
      <c r="E45" s="98" t="s">
        <v>33</v>
      </c>
      <c r="F45" s="17"/>
      <c r="G45" s="52"/>
      <c r="H45" s="52"/>
      <c r="I45" s="118">
        <v>1191.3</v>
      </c>
      <c r="J45" s="102">
        <v>1140.9</v>
      </c>
      <c r="K45" s="102">
        <v>0</v>
      </c>
      <c r="L45" s="102">
        <v>0</v>
      </c>
      <c r="M45" s="7">
        <f>SUM(G45:L45)</f>
        <v>2332.2</v>
      </c>
    </row>
    <row r="46" spans="1:13" ht="81">
      <c r="A46" s="4" t="s">
        <v>85</v>
      </c>
      <c r="B46" s="3" t="s">
        <v>38</v>
      </c>
      <c r="C46" s="59"/>
      <c r="D46" s="11" t="s">
        <v>5</v>
      </c>
      <c r="E46" s="2" t="s">
        <v>33</v>
      </c>
      <c r="F46" s="6" t="s">
        <v>7</v>
      </c>
      <c r="G46" s="7">
        <f>SUM(G47,G48,G52)</f>
        <v>86635.2</v>
      </c>
      <c r="H46" s="7">
        <f>SUM(H47,H48,H52)</f>
        <v>85531</v>
      </c>
      <c r="I46" s="7">
        <f>SUM(I47,I48,I52)</f>
        <v>83901.8</v>
      </c>
      <c r="J46" s="7">
        <f>SUM(J47,J48,J52)</f>
        <v>90535.9</v>
      </c>
      <c r="K46" s="7">
        <f>SUM(K47,K48,K52)</f>
        <v>89379</v>
      </c>
      <c r="L46" s="7">
        <f>SUM(L47,L48,L52)</f>
        <v>89379</v>
      </c>
      <c r="M46" s="7">
        <f>SUM(G46:L46)</f>
        <v>525361.9</v>
      </c>
    </row>
    <row r="47" spans="1:13" ht="81" customHeight="1">
      <c r="A47" s="140" t="s">
        <v>24</v>
      </c>
      <c r="B47" s="142" t="s">
        <v>30</v>
      </c>
      <c r="C47" s="132"/>
      <c r="D47" s="147" t="s">
        <v>5</v>
      </c>
      <c r="E47" s="147" t="s">
        <v>33</v>
      </c>
      <c r="F47" s="6" t="s">
        <v>8</v>
      </c>
      <c r="G47" s="7">
        <v>83740</v>
      </c>
      <c r="H47" s="7">
        <v>83740</v>
      </c>
      <c r="I47" s="111">
        <v>82901.8</v>
      </c>
      <c r="J47" s="7">
        <v>89400.9</v>
      </c>
      <c r="K47" s="7">
        <v>88379</v>
      </c>
      <c r="L47" s="7">
        <v>88379</v>
      </c>
      <c r="M47" s="7">
        <f>SUM(G47:L47)</f>
        <v>516540.69999999995</v>
      </c>
    </row>
    <row r="48" spans="1:13" ht="40.5">
      <c r="A48" s="140"/>
      <c r="B48" s="143"/>
      <c r="C48" s="133"/>
      <c r="D48" s="148"/>
      <c r="E48" s="148"/>
      <c r="F48" s="6" t="s">
        <v>78</v>
      </c>
      <c r="G48" s="7">
        <v>0</v>
      </c>
      <c r="H48" s="7">
        <v>0</v>
      </c>
      <c r="I48" s="111">
        <v>0</v>
      </c>
      <c r="J48" s="7">
        <v>135</v>
      </c>
      <c r="K48" s="7">
        <v>0</v>
      </c>
      <c r="L48" s="7">
        <v>0</v>
      </c>
      <c r="M48" s="7">
        <f>SUM(G48:L48)</f>
        <v>135</v>
      </c>
    </row>
    <row r="49" spans="1:13" s="20" customFormat="1" ht="39.75" customHeight="1">
      <c r="A49" s="140"/>
      <c r="B49" s="26" t="s">
        <v>16</v>
      </c>
      <c r="C49" s="66">
        <v>0.5</v>
      </c>
      <c r="D49" s="25"/>
      <c r="E49" s="27" t="s">
        <v>69</v>
      </c>
      <c r="F49" s="17"/>
      <c r="G49" s="52">
        <v>2010</v>
      </c>
      <c r="H49" s="52">
        <v>2015</v>
      </c>
      <c r="I49" s="112">
        <v>2020</v>
      </c>
      <c r="J49" s="52">
        <v>2025</v>
      </c>
      <c r="K49" s="52">
        <v>2030</v>
      </c>
      <c r="L49" s="52">
        <v>2035</v>
      </c>
      <c r="M49" s="19"/>
    </row>
    <row r="50" spans="1:13" s="20" customFormat="1" ht="40.5">
      <c r="A50" s="140"/>
      <c r="B50" s="29" t="s">
        <v>46</v>
      </c>
      <c r="C50" s="61">
        <v>0.25</v>
      </c>
      <c r="D50" s="25"/>
      <c r="E50" s="27" t="s">
        <v>67</v>
      </c>
      <c r="F50" s="17"/>
      <c r="G50" s="52">
        <v>220</v>
      </c>
      <c r="H50" s="52">
        <v>220</v>
      </c>
      <c r="I50" s="112">
        <v>230</v>
      </c>
      <c r="J50" s="52">
        <v>230</v>
      </c>
      <c r="K50" s="52">
        <v>240</v>
      </c>
      <c r="L50" s="52">
        <v>240</v>
      </c>
      <c r="M50" s="19"/>
    </row>
    <row r="51" spans="1:13" s="20" customFormat="1" ht="60.75">
      <c r="A51" s="140"/>
      <c r="B51" s="26" t="s">
        <v>45</v>
      </c>
      <c r="C51" s="66">
        <v>0.25</v>
      </c>
      <c r="D51" s="25"/>
      <c r="E51" s="27" t="s">
        <v>69</v>
      </c>
      <c r="F51" s="17"/>
      <c r="G51" s="52">
        <v>840</v>
      </c>
      <c r="H51" s="52">
        <v>850</v>
      </c>
      <c r="I51" s="112">
        <v>850</v>
      </c>
      <c r="J51" s="52">
        <v>850</v>
      </c>
      <c r="K51" s="52">
        <v>850</v>
      </c>
      <c r="L51" s="52">
        <v>850</v>
      </c>
      <c r="M51" s="19"/>
    </row>
    <row r="52" spans="1:13" ht="121.5">
      <c r="A52" s="149" t="s">
        <v>25</v>
      </c>
      <c r="B52" s="10" t="s">
        <v>57</v>
      </c>
      <c r="C52" s="58"/>
      <c r="D52" s="2" t="s">
        <v>5</v>
      </c>
      <c r="E52" s="3" t="s">
        <v>33</v>
      </c>
      <c r="F52" s="6" t="s">
        <v>8</v>
      </c>
      <c r="G52" s="12">
        <v>2895.2</v>
      </c>
      <c r="H52" s="7">
        <v>1791</v>
      </c>
      <c r="I52" s="111">
        <v>1000</v>
      </c>
      <c r="J52" s="7">
        <v>1000</v>
      </c>
      <c r="K52" s="7">
        <v>1000</v>
      </c>
      <c r="L52" s="7">
        <v>1000</v>
      </c>
      <c r="M52" s="7">
        <f>SUM(G52:L52)</f>
        <v>8686.2</v>
      </c>
    </row>
    <row r="53" spans="1:13" ht="81">
      <c r="A53" s="149"/>
      <c r="B53" s="36" t="s">
        <v>60</v>
      </c>
      <c r="C53" s="45">
        <v>0.5</v>
      </c>
      <c r="D53" s="2"/>
      <c r="E53" s="27" t="s">
        <v>14</v>
      </c>
      <c r="F53" s="17"/>
      <c r="G53" s="52">
        <v>100</v>
      </c>
      <c r="H53" s="52">
        <v>100</v>
      </c>
      <c r="I53" s="112">
        <v>100</v>
      </c>
      <c r="J53" s="52">
        <v>100</v>
      </c>
      <c r="K53" s="52">
        <v>100</v>
      </c>
      <c r="L53" s="52">
        <v>100</v>
      </c>
      <c r="M53" s="7"/>
    </row>
    <row r="54" spans="1:13" ht="121.5">
      <c r="A54" s="149"/>
      <c r="B54" s="36" t="s">
        <v>47</v>
      </c>
      <c r="C54" s="45">
        <v>0.5</v>
      </c>
      <c r="D54" s="14"/>
      <c r="E54" s="18" t="s">
        <v>14</v>
      </c>
      <c r="F54" s="17"/>
      <c r="G54" s="52">
        <v>100</v>
      </c>
      <c r="H54" s="52">
        <v>100</v>
      </c>
      <c r="I54" s="112">
        <v>100</v>
      </c>
      <c r="J54" s="52">
        <v>100</v>
      </c>
      <c r="K54" s="52">
        <v>100</v>
      </c>
      <c r="L54" s="52">
        <v>100</v>
      </c>
      <c r="M54" s="7"/>
    </row>
    <row r="55" spans="1:13" ht="101.25">
      <c r="A55" s="4" t="s">
        <v>86</v>
      </c>
      <c r="B55" s="3" t="s">
        <v>39</v>
      </c>
      <c r="C55" s="59"/>
      <c r="D55" s="11" t="s">
        <v>5</v>
      </c>
      <c r="E55" s="2" t="s">
        <v>33</v>
      </c>
      <c r="F55" s="6" t="s">
        <v>7</v>
      </c>
      <c r="G55" s="7">
        <f>SUM(G56,G58,G59)</f>
        <v>18260.6</v>
      </c>
      <c r="H55" s="7">
        <f>SUM(H56,H58,H59)</f>
        <v>17466</v>
      </c>
      <c r="I55" s="7">
        <f>SUM(I56,I58,I59)</f>
        <v>19220.8</v>
      </c>
      <c r="J55" s="7">
        <f>SUM(J56,J58,J59)</f>
        <v>39389.8</v>
      </c>
      <c r="K55" s="7">
        <f>SUM(K56,K58,K59)</f>
        <v>36138</v>
      </c>
      <c r="L55" s="7">
        <f>SUM(L56,L58,L59)</f>
        <v>37338</v>
      </c>
      <c r="M55" s="7">
        <f>SUM(G55:L55)</f>
        <v>167813.2</v>
      </c>
    </row>
    <row r="56" spans="1:13" ht="60.75">
      <c r="A56" s="95" t="s">
        <v>26</v>
      </c>
      <c r="B56" s="9" t="s">
        <v>35</v>
      </c>
      <c r="C56" s="21"/>
      <c r="D56" s="70" t="s">
        <v>5</v>
      </c>
      <c r="E56" s="70" t="s">
        <v>33</v>
      </c>
      <c r="F56" s="14" t="s">
        <v>8</v>
      </c>
      <c r="G56" s="7">
        <v>3646.5</v>
      </c>
      <c r="H56" s="7">
        <v>3859.2</v>
      </c>
      <c r="I56" s="111">
        <v>4132</v>
      </c>
      <c r="J56" s="7">
        <v>4758.9</v>
      </c>
      <c r="K56" s="7">
        <v>4585</v>
      </c>
      <c r="L56" s="7">
        <v>4585</v>
      </c>
      <c r="M56" s="7">
        <f>SUM(G56:L56)</f>
        <v>25566.6</v>
      </c>
    </row>
    <row r="57" spans="1:13" s="46" customFormat="1" ht="78.75" customHeight="1">
      <c r="A57" s="75"/>
      <c r="B57" s="83" t="s">
        <v>73</v>
      </c>
      <c r="C57" s="77">
        <v>1</v>
      </c>
      <c r="D57" s="84"/>
      <c r="E57" s="77" t="s">
        <v>17</v>
      </c>
      <c r="F57" s="84"/>
      <c r="G57" s="85">
        <v>12</v>
      </c>
      <c r="H57" s="85">
        <v>12</v>
      </c>
      <c r="I57" s="119">
        <v>12</v>
      </c>
      <c r="J57" s="85">
        <v>12</v>
      </c>
      <c r="K57" s="85">
        <v>12</v>
      </c>
      <c r="L57" s="85">
        <v>12</v>
      </c>
      <c r="M57" s="86"/>
    </row>
    <row r="58" spans="1:13" ht="90" customHeight="1">
      <c r="A58" s="151" t="s">
        <v>87</v>
      </c>
      <c r="B58" s="142" t="s">
        <v>58</v>
      </c>
      <c r="C58" s="153"/>
      <c r="D58" s="147" t="s">
        <v>5</v>
      </c>
      <c r="E58" s="132" t="s">
        <v>33</v>
      </c>
      <c r="F58" s="14" t="s">
        <v>8</v>
      </c>
      <c r="G58" s="7">
        <v>14614.1</v>
      </c>
      <c r="H58" s="7">
        <v>13606.8</v>
      </c>
      <c r="I58" s="111">
        <v>15088.8</v>
      </c>
      <c r="J58" s="7">
        <v>33540.9</v>
      </c>
      <c r="K58" s="7">
        <v>31553</v>
      </c>
      <c r="L58" s="7">
        <v>32753</v>
      </c>
      <c r="M58" s="7">
        <f>SUM(G58:L58)</f>
        <v>141156.6</v>
      </c>
    </row>
    <row r="59" spans="1:13" ht="58.5" customHeight="1">
      <c r="A59" s="152"/>
      <c r="B59" s="143"/>
      <c r="C59" s="153"/>
      <c r="D59" s="148"/>
      <c r="E59" s="133"/>
      <c r="F59" s="122" t="s">
        <v>78</v>
      </c>
      <c r="G59" s="123">
        <v>0</v>
      </c>
      <c r="H59" s="123">
        <v>0</v>
      </c>
      <c r="I59" s="124">
        <v>0</v>
      </c>
      <c r="J59" s="123">
        <v>1090</v>
      </c>
      <c r="K59" s="123">
        <v>0</v>
      </c>
      <c r="L59" s="123">
        <v>0</v>
      </c>
      <c r="M59" s="123">
        <f>SUM(G59:L59)</f>
        <v>1090</v>
      </c>
    </row>
    <row r="60" spans="1:13" s="54" customFormat="1" ht="40.5" customHeight="1">
      <c r="A60" s="127"/>
      <c r="B60" s="134" t="s">
        <v>74</v>
      </c>
      <c r="C60" s="136">
        <v>1</v>
      </c>
      <c r="D60" s="136"/>
      <c r="E60" s="134" t="s">
        <v>14</v>
      </c>
      <c r="F60" s="134"/>
      <c r="G60" s="128">
        <v>100</v>
      </c>
      <c r="H60" s="128">
        <v>100</v>
      </c>
      <c r="I60" s="130">
        <v>100</v>
      </c>
      <c r="J60" s="128">
        <v>100</v>
      </c>
      <c r="K60" s="128">
        <v>100</v>
      </c>
      <c r="L60" s="128">
        <v>100</v>
      </c>
      <c r="M60" s="125"/>
    </row>
    <row r="61" spans="1:13" s="1" customFormat="1" ht="17.25" customHeight="1">
      <c r="A61" s="127"/>
      <c r="B61" s="135"/>
      <c r="C61" s="137"/>
      <c r="D61" s="137"/>
      <c r="E61" s="135"/>
      <c r="F61" s="135"/>
      <c r="G61" s="129"/>
      <c r="H61" s="129"/>
      <c r="I61" s="131"/>
      <c r="J61" s="129"/>
      <c r="K61" s="129"/>
      <c r="L61" s="129"/>
      <c r="M61" s="126"/>
    </row>
    <row r="62" spans="1:13" s="93" customFormat="1" ht="37.5" customHeight="1">
      <c r="A62" s="92"/>
      <c r="B62" s="142" t="s">
        <v>102</v>
      </c>
      <c r="C62" s="132"/>
      <c r="D62" s="132"/>
      <c r="E62" s="132" t="s">
        <v>6</v>
      </c>
      <c r="F62" s="6" t="s">
        <v>8</v>
      </c>
      <c r="G62" s="12">
        <v>262430.2</v>
      </c>
      <c r="H62" s="12">
        <v>258206.2</v>
      </c>
      <c r="I62" s="114">
        <f>SUM(I6,I29,I33,I36,I46,I55)</f>
        <v>275090.7</v>
      </c>
      <c r="J62" s="12">
        <f>SUM(J6,J28,J36,J47,J52,J56,J58)</f>
        <v>307754</v>
      </c>
      <c r="K62" s="12">
        <f>SUM(K6,K28,K36,K46,K55)</f>
        <v>293650</v>
      </c>
      <c r="L62" s="12">
        <f>SUM(L6,L28,L36,L46,L55)</f>
        <v>294850</v>
      </c>
      <c r="M62" s="12">
        <f>SUM(G62:L62)</f>
        <v>1691981.1</v>
      </c>
    </row>
    <row r="63" spans="1:13" s="93" customFormat="1" ht="37.5" customHeight="1">
      <c r="A63" s="92"/>
      <c r="B63" s="143"/>
      <c r="C63" s="133"/>
      <c r="D63" s="133"/>
      <c r="E63" s="133"/>
      <c r="F63" s="6" t="s">
        <v>78</v>
      </c>
      <c r="G63" s="12">
        <v>7.9</v>
      </c>
      <c r="H63" s="12">
        <v>7.9</v>
      </c>
      <c r="I63" s="114">
        <v>6.6</v>
      </c>
      <c r="J63" s="12">
        <v>1225</v>
      </c>
      <c r="K63" s="12">
        <v>0</v>
      </c>
      <c r="L63" s="12">
        <v>0</v>
      </c>
      <c r="M63" s="12">
        <f>SUM(G63:L63)</f>
        <v>1247.4</v>
      </c>
    </row>
    <row r="64" spans="1:13" s="23" customFormat="1" ht="42.75" customHeight="1">
      <c r="A64" s="31"/>
      <c r="B64" s="32" t="s">
        <v>103</v>
      </c>
      <c r="C64" s="94"/>
      <c r="D64" s="33"/>
      <c r="E64" s="33" t="s">
        <v>6</v>
      </c>
      <c r="F64" s="32"/>
      <c r="G64" s="34">
        <f>G55+G46+G36+G28+G6</f>
        <v>262438.1</v>
      </c>
      <c r="H64" s="34">
        <f>SUM(H6,H28,H36,H46,H55)</f>
        <v>258214.1</v>
      </c>
      <c r="I64" s="120">
        <f>I55+I46+I36+I28+I6</f>
        <v>275097.3</v>
      </c>
      <c r="J64" s="34">
        <f>J55+J46+J36+J28+J6</f>
        <v>308979</v>
      </c>
      <c r="K64" s="34">
        <f>K55+K46+K36+K28+K6</f>
        <v>293650</v>
      </c>
      <c r="L64" s="34">
        <f>L55+L46+L36+L28+L6</f>
        <v>294850</v>
      </c>
      <c r="M64" s="34">
        <f>SUM(G64:L64)</f>
        <v>1693228.5</v>
      </c>
    </row>
    <row r="67" spans="2:9" s="55" customFormat="1" ht="18">
      <c r="B67" s="56"/>
      <c r="C67" s="68"/>
      <c r="D67" s="57"/>
      <c r="E67" s="57"/>
      <c r="F67" s="57"/>
      <c r="I67" s="121"/>
    </row>
  </sheetData>
  <sheetProtection/>
  <mergeCells count="45">
    <mergeCell ref="D47:D48"/>
    <mergeCell ref="E47:E48"/>
    <mergeCell ref="A58:A59"/>
    <mergeCell ref="B58:B59"/>
    <mergeCell ref="C58:C59"/>
    <mergeCell ref="D58:D59"/>
    <mergeCell ref="E58:E59"/>
    <mergeCell ref="J2:M2"/>
    <mergeCell ref="B3:M3"/>
    <mergeCell ref="M4:M5"/>
    <mergeCell ref="A33:A35"/>
    <mergeCell ref="A52:A54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  <mergeCell ref="A37:A39"/>
    <mergeCell ref="A47:A51"/>
    <mergeCell ref="A4:A5"/>
    <mergeCell ref="B62:B63"/>
    <mergeCell ref="C62:C63"/>
    <mergeCell ref="B47:B48"/>
    <mergeCell ref="C47:C48"/>
    <mergeCell ref="D62:D63"/>
    <mergeCell ref="E62:E63"/>
    <mergeCell ref="B60:B61"/>
    <mergeCell ref="G60:G61"/>
    <mergeCell ref="F60:F61"/>
    <mergeCell ref="C60:C61"/>
    <mergeCell ref="E60:E61"/>
    <mergeCell ref="D60:D61"/>
    <mergeCell ref="M60:M61"/>
    <mergeCell ref="A60:A61"/>
    <mergeCell ref="H60:H61"/>
    <mergeCell ref="I60:I61"/>
    <mergeCell ref="J60:J61"/>
    <mergeCell ref="K60:K61"/>
    <mergeCell ref="L60:L61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2018-09-18T07:09:27Z</cp:lastPrinted>
  <dcterms:created xsi:type="dcterms:W3CDTF">2014-08-21T11:38:20Z</dcterms:created>
  <dcterms:modified xsi:type="dcterms:W3CDTF">2018-09-18T12:41:47Z</dcterms:modified>
  <cp:category/>
  <cp:version/>
  <cp:contentType/>
  <cp:contentStatus/>
</cp:coreProperties>
</file>