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'Лист1'!$A$1:$F$719</definedName>
  </definedNames>
  <calcPr fullCalcOnLoad="1"/>
</workbook>
</file>

<file path=xl/sharedStrings.xml><?xml version="1.0" encoding="utf-8"?>
<sst xmlns="http://schemas.openxmlformats.org/spreadsheetml/2006/main" count="1912" uniqueCount="530">
  <si>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</si>
  <si>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</si>
  <si>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</si>
  <si>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</si>
  <si>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Иные межбюджетные трансферты на софинансирование объекта "Cтроительство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Обнинске"</t>
  </si>
  <si>
    <t xml:space="preserve"> Иные закупки товаров, работ и услуг для государственных (муниципальных) нужд</t>
  </si>
  <si>
    <t xml:space="preserve"> Проведение ремонтов, благоустройства, укрепление и совершенствование материально-технической базы муниципальных библиотек</t>
  </si>
  <si>
    <t>Подпрограмма "Выполнение полномочий органов местного самоуправления города Обнинска в сфере культуры и искусства"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</si>
  <si>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государственной(муниципальной) собственности или приобретение объект</t>
  </si>
  <si>
    <t>Непрограммные направления расходов</t>
  </si>
  <si>
    <t xml:space="preserve">70 1 00 11001 </t>
  </si>
  <si>
    <t>500</t>
  </si>
  <si>
    <t>600</t>
  </si>
  <si>
    <t>200</t>
  </si>
  <si>
    <t>300</t>
  </si>
  <si>
    <t>400</t>
  </si>
  <si>
    <t>800</t>
  </si>
  <si>
    <t>100</t>
  </si>
  <si>
    <t>700</t>
  </si>
  <si>
    <t>Предоставление субсидий муниципальным бюджетным, автономным учреждениям и иным некоммерческим организациям</t>
  </si>
  <si>
    <t>Иные закупки товаров, работ и услуг для государственных (муниципальных) нужд</t>
  </si>
  <si>
    <t>Обеспечение выполнения работ, связанных с вводом в эксплуатацию здания детского сада в микрорайоне "Экодолье", за счет иных межбюджетных трансфертов для стимулирования муниципальных образований, принимающих меры по увеличению налогового потенциала</t>
  </si>
  <si>
    <t>Обеспечение государственных гарантий на получение общедоступного и бесплатного общего образования</t>
  </si>
  <si>
    <t>Демонтаж строительных конструкций фундамента и подвальной части здания школы №17 в 52 микрорайоне г. Обнинска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</si>
  <si>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</si>
  <si>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</si>
  <si>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Подпрограмма "Развитие методической и профориентационной работы в системе образования города Обнинска"</t>
  </si>
  <si>
    <t>Методическое сопровождение совершенствования образовательного процесса в образовательных учреждениях</t>
  </si>
  <si>
    <t>Организация профориентационной работы среди обучающихся общеобразовательных учреждений</t>
  </si>
  <si>
    <t>Выплата компенсации части родительской платы</t>
  </si>
  <si>
    <t>Подпрограмма "Поддержка и развитие культурно-досуговой деятельности и народного творчества в городе Обнинске"</t>
  </si>
  <si>
    <t>Обеспечение культурно-досуговой деятельности и народного творчества</t>
  </si>
  <si>
    <t>Организация киновидеопоказа и досуговых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</si>
  <si>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</si>
  <si>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</si>
  <si>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</si>
  <si>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Подпрограмма "Поддержка и развитие деятельности Музея истории города Обнинска"</t>
  </si>
  <si>
    <t>Проведение ремонтов, благоустройства, укрепление и совершенствование материально-технической базы музея</t>
  </si>
  <si>
    <t>Разработка проектно-сметной документации строительства системы электроснабжения вокруг здания по адресу: г.Обнинск, ул. Пирогова,1</t>
  </si>
  <si>
    <t>Подпрограмма "Сохранение и развитие системы дополнительного образования детей в сфере искусства в городе Обнинске"</t>
  </si>
  <si>
    <t>Ведение бухгалтерского, налогового и статистического учёта в обслуживаемых учреждениях</t>
  </si>
  <si>
    <t>Муниципальная программа "Молодежь города Обнинска"</t>
  </si>
  <si>
    <t>Организация мероприятий для молодежи и поддержка молодежных инициатив</t>
  </si>
  <si>
    <t>Муниципальная программа «Развитие физической культуры и спорта в городе Обнинске»</t>
  </si>
  <si>
    <t>Поддержка деятельности спортивных организаций, осуществляющих проведение физкультурно-оздоровительных и спортивных мероприятий</t>
  </si>
  <si>
    <t>Подпрограмма "Дополнительные меры социальной поддержки отдельных категорий граждан, проживающих в городе Обнинске"</t>
  </si>
  <si>
    <t>Предоставление социальной помощи отдельным категориям граждан, находящимся в трудной жизненной ситуации за счет средств областного бюджета</t>
  </si>
  <si>
    <t>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</si>
  <si>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</si>
  <si>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</si>
  <si>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Предоставление банных услуг отдельным категориям граждан</t>
  </si>
  <si>
    <t>Предоставление денежных выплат и компенсаций отдельным категориям граждан, подвергшихся воздействию радиации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</si>
  <si>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</si>
  <si>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</si>
  <si>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Организация и проведение культурно-массовых мероприятий для пожилых граждан и инвалидов</t>
  </si>
  <si>
    <t>Создание условий для инклюзивного образования детей-инвалидов в муниципальных образовательных организациях</t>
  </si>
  <si>
    <t>Предоставление компенсации гражданам на приобретение жилья</t>
  </si>
  <si>
    <t>Предоставление молодым семьям социальных выплат на приобретение (строительство) жилья</t>
  </si>
  <si>
    <t>Организация предоставления населению мер социальной поддержки в соответствии с законодательством</t>
  </si>
  <si>
    <t>Софинансирование из бюджета города строительства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</t>
  </si>
  <si>
    <t>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</si>
  <si>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Муниципальная программа «Содержание и обслуживание жилищного фонда муниципального образования «Город Обнинск»</t>
  </si>
  <si>
    <t>Софинансирование работ по капитальному ремонту многоквартирных домов</t>
  </si>
  <si>
    <t>Обеспечение деятельности по приему оплаты платежей за услуги ЖКХ</t>
  </si>
  <si>
    <t>Установка и замена индивидуальных приборов учета потребления коммунальных ресурсов в муниципальном жилищном фонде</t>
  </si>
  <si>
    <t>Повышение энергоэффективности малоэтажных домов</t>
  </si>
  <si>
    <t>Подпрограмма "Содержание и озеленение территории города Обнинска"</t>
  </si>
  <si>
    <t>Реализация мероприятий по благоустройству территории города Обнинска</t>
  </si>
  <si>
    <t>Реализация мероприятий по озеленению территорий города, реконструкция и восстановление зеленых насаждений</t>
  </si>
  <si>
    <t>Реализация мероприятий по декоративному оформлению территории города Обнинска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</si>
  <si>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</t>
  </si>
  <si>
    <t>Строительство и реконструкция сетей наружного освещения</t>
  </si>
  <si>
    <t>Благоустройство и расширение парковых зон и скверов на территории города</t>
  </si>
  <si>
    <t>Подпрограмма "Формирование современной городской среды"</t>
  </si>
  <si>
    <t>Благоустройство общественных территорий за счет средств местного бюджета</t>
  </si>
  <si>
    <t>Благоустройство общественных территорий</t>
  </si>
  <si>
    <t>Благоустройство дворовых территорий за счет средств местного бюджета</t>
  </si>
  <si>
    <t>Благоустройство дворовых территорий за счет средств граждан и других заинтересованных лиц</t>
  </si>
  <si>
    <t>Благоустройство дворовых территорий</t>
  </si>
  <si>
    <t>Муниципальная программа "Развитие и модернизация объектов инженерной инфраструктуры города Обнинска"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</si>
  <si>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</si>
  <si>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</si>
  <si>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Установка и модернизация систем видеонаблюдения в муниципальных образовательных учреждениях</t>
  </si>
  <si>
    <t>Установка, модернизация и обслуживание систем видеонаблюдения на территории города Обнинска</t>
  </si>
  <si>
    <t>Проведение мероприятий антинаркотической направленности</t>
  </si>
  <si>
    <t>Муниципальная программа «Содействие развитию малого и среднего предпринимательства и инновационной деятельности в городе Обнинске»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</si>
  <si>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</si>
  <si>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>Предоставление субсидий субъектам малого и среднего инновационного предпринимательства на компенсацию части затрат</t>
  </si>
  <si>
    <t>Оценка рыночной стоимости муниципального имущества и земельных участков; государственная кадастровая оценка земельных участков</t>
  </si>
  <si>
    <t>Проведение ремонта имущества муниципальной казны и организация содержания имущества казны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</si>
  <si>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</si>
  <si>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</si>
  <si>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</si>
  <si>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>Организация исполнения полномочий по обеспечению предоставления гражданам мер социальной поддержки</t>
  </si>
  <si>
    <t>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</si>
  <si>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>Проведение выборов в представительные органы муниципального образования</t>
  </si>
  <si>
    <t>Увеличение уставного фонда МП "Кинотеатр "Мир"</t>
  </si>
  <si>
    <t>Увеличение уставного фонда МП "Дом ученых"</t>
  </si>
  <si>
    <t>Расходы, связанные с уплатой налога на имущество в соответствии с Законом Калужской области от 10.11.2003 № 263-ОЗ "О налоге на имущество организаций"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</si>
  <si>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</si>
  <si>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</si>
  <si>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Иные межбюджетные трансферты</t>
  </si>
  <si>
    <t>Межбюджетные трансферты</t>
  </si>
  <si>
    <t>Иные межбюджетные трансферты на предоставление молодым семьям социальных выплат на приобретение (строительство) жилья</t>
  </si>
  <si>
    <t>Иные межбюджетные трансферты на реализацию мероприятий по благоустройству территории муниципального образования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</si>
  <si>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</si>
  <si>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01 1 02 00080</t>
  </si>
  <si>
    <t>01 1 07 00230</t>
  </si>
  <si>
    <t>01 2 02 02070</t>
  </si>
  <si>
    <t>01 2 03 00080</t>
  </si>
  <si>
    <t>01 2 07 10000</t>
  </si>
  <si>
    <t>01 4 01 02301</t>
  </si>
  <si>
    <t>02 1 08 10000</t>
  </si>
  <si>
    <t>02 2 01 R5190</t>
  </si>
  <si>
    <t>02 3 03 10000</t>
  </si>
  <si>
    <t>05 1 07 03060</t>
  </si>
  <si>
    <t>05 1 09 R0840</t>
  </si>
  <si>
    <t>05 1 22 R4620</t>
  </si>
  <si>
    <t>05 4 01 89200</t>
  </si>
  <si>
    <t>06 0 08 L0210</t>
  </si>
  <si>
    <t>06 0 08 R0210</t>
  </si>
  <si>
    <t>08 0 04 10000</t>
  </si>
  <si>
    <t>09 2 02 10000</t>
  </si>
  <si>
    <t>09 2 04 10000</t>
  </si>
  <si>
    <t>09 6 00 00000</t>
  </si>
  <si>
    <t>09 6 01 10000</t>
  </si>
  <si>
    <t>09 6 01 R555F</t>
  </si>
  <si>
    <t>09 6 02 10000</t>
  </si>
  <si>
    <t>09 6 02 90000</t>
  </si>
  <si>
    <t>09 6 02 R555F</t>
  </si>
  <si>
    <t>10 0 01 L5250</t>
  </si>
  <si>
    <t>10 0 01 R5250</t>
  </si>
  <si>
    <t>13 2 01 10000</t>
  </si>
  <si>
    <t>14 0 00 00000</t>
  </si>
  <si>
    <t>14 0 01 10000</t>
  </si>
  <si>
    <t>70 3 00 13013</t>
  </si>
  <si>
    <t>70 3 00 13014</t>
  </si>
  <si>
    <t>70 3 00 13015</t>
  </si>
  <si>
    <t>70 3 00 13016</t>
  </si>
  <si>
    <t>70 5 00 00000</t>
  </si>
  <si>
    <t>70 5 00 15001</t>
  </si>
  <si>
    <t>70 5 00 15002</t>
  </si>
  <si>
    <t>70 5 00 15003</t>
  </si>
  <si>
    <t>70 5 00 15004</t>
  </si>
  <si>
    <t>630</t>
  </si>
  <si>
    <t>310</t>
  </si>
  <si>
    <t>410</t>
  </si>
  <si>
    <t>620</t>
  </si>
  <si>
    <t>110</t>
  </si>
  <si>
    <t>330</t>
  </si>
  <si>
    <t>460</t>
  </si>
  <si>
    <t>870</t>
  </si>
  <si>
    <t>730</t>
  </si>
  <si>
    <t>840</t>
  </si>
  <si>
    <t>Оборудование квартир инвалидов специальными техническими средствами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</si>
  <si>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</si>
  <si>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</si>
  <si>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</si>
  <si>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</si>
  <si>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</si>
  <si>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</si>
  <si>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</si>
  <si>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</si>
  <si>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</si>
  <si>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</si>
  <si>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</si>
  <si>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</si>
  <si>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</si>
  <si>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</si>
  <si>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</si>
  <si>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</si>
  <si>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</si>
  <si>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</si>
  <si>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</si>
  <si>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120</t>
  </si>
  <si>
    <t>240</t>
  </si>
  <si>
    <t>850</t>
  </si>
  <si>
    <t>Расходы на выплаты персоналу казенных учреждений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</si>
  <si>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</si>
  <si>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</si>
  <si>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</si>
  <si>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</si>
  <si>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</si>
  <si>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</si>
  <si>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</si>
  <si>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</si>
  <si>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</si>
  <si>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</si>
  <si>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</si>
  <si>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</si>
  <si>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</si>
  <si>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</si>
  <si>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</si>
  <si>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</si>
  <si>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</si>
  <si>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</si>
  <si>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</si>
  <si>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</si>
  <si>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</si>
  <si>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Благоустройство территорий кладбищ и содержание мест захоронений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</si>
  <si>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</si>
  <si>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</si>
  <si>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</si>
  <si>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</si>
  <si>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</si>
  <si>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</si>
  <si>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Организация и проведение общегородских мероприятий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</si>
  <si>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</si>
  <si>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</si>
  <si>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</si>
  <si>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</si>
  <si>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</si>
  <si>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</si>
  <si>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</si>
  <si>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</si>
  <si>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</si>
  <si>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</si>
  <si>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«Обеспечение функционирования системы управления в муниципальном образовании «Город Обнинск»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</si>
  <si>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</si>
  <si>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</si>
  <si>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</si>
  <si>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</si>
  <si>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"Создание условий для развития системы образования города Обнинска"</t>
  </si>
  <si>
    <t>Подпрограмма "Поддержка и развитие муниципальных библиотек города Обнинска"</t>
  </si>
  <si>
    <t>Целевая статья</t>
  </si>
  <si>
    <t>Вид расходов</t>
  </si>
  <si>
    <t>Подпрограмма "Доступная среда в городе Обнинске"</t>
  </si>
  <si>
    <t>Подпрограмма "Жилье в кредит"</t>
  </si>
  <si>
    <t>Подпрограмма "Обеспечение жильем молодых семей"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</si>
  <si>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</si>
  <si>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"Охрана окружающей среды на городских территориях 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</si>
  <si>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</si>
  <si>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</si>
  <si>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Подпрограмма "Организация похоронного дела"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</si>
  <si>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</si>
  <si>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</si>
  <si>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</si>
  <si>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</si>
  <si>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</si>
  <si>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</si>
  <si>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</si>
  <si>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</si>
  <si>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</si>
  <si>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Предоставление субсидий субъектам малого и среднего предпринимательства на компенсацию затрат</t>
  </si>
  <si>
    <t>(руб.)</t>
  </si>
  <si>
    <t>Организация отдыха и оздоровления детей и подростков города Обнинска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</si>
  <si>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</si>
  <si>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</si>
  <si>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</si>
  <si>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</si>
  <si>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</si>
  <si>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</si>
  <si>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Кадастровые работы в отношении объектов, находящихся в муниципальной собственности, и земельных участков</t>
  </si>
  <si>
    <t>Подпрограмма "Профилактика правонарушений и злоупотреблений наркотиками в муниципальном образовании "Город Обнинск"</t>
  </si>
  <si>
    <t>Выполнение комплекса работ по ремонту внутриквартальных и внутридворовых проездов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</si>
  <si>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</si>
  <si>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Исполнение судебных актов</t>
  </si>
  <si>
    <t>Строительство и реконструкция автомобильных дорог и искусственных сооружений на них</t>
  </si>
  <si>
    <t>Организация работы с одаренными детьми и молодежью</t>
  </si>
  <si>
    <t>810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</si>
  <si>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</si>
  <si>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Укрепление материально-технической базы учреждений дополнительного образования</t>
  </si>
  <si>
    <t>Меры социальной поддержки по оплате за жилое помещение и коммунальные услуги отдельным категориям граждан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</si>
  <si>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</si>
  <si>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Гранты на поддержку и развитие народных самодеятельных коллективов</t>
  </si>
  <si>
    <t>Закупка товаров, работ и услуг для обеспечения государственных (муниципальных) нужд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</si>
  <si>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</si>
  <si>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</si>
  <si>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</si>
  <si>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</si>
  <si>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</si>
  <si>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</si>
  <si>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</si>
  <si>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</si>
  <si>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02 0 00 00000</t>
  </si>
  <si>
    <t>02 1 00 00000</t>
  </si>
  <si>
    <t>02 2 00 00000</t>
  </si>
  <si>
    <t>02 3 00 00000</t>
  </si>
  <si>
    <t>02 4 00 00000</t>
  </si>
  <si>
    <t>02 5 00 00000</t>
  </si>
  <si>
    <t>03 0 00 00000</t>
  </si>
  <si>
    <t>04 0 00 00000</t>
  </si>
  <si>
    <t>05 0 00 00000</t>
  </si>
  <si>
    <t>05 1 00 00000</t>
  </si>
  <si>
    <t>01 1 02 10000</t>
  </si>
  <si>
    <t>01 1 04 10000</t>
  </si>
  <si>
    <t>01 1 05 10000</t>
  </si>
  <si>
    <t>01 2 03 10000</t>
  </si>
  <si>
    <t>01 2 04 10000</t>
  </si>
  <si>
    <t>01 2 05 10000</t>
  </si>
  <si>
    <t>01 3 01 10000</t>
  </si>
  <si>
    <t>01 4 01 10000</t>
  </si>
  <si>
    <t>01 4 02 10000</t>
  </si>
  <si>
    <t>01 5 01 10000</t>
  </si>
  <si>
    <t>01 5 04 10000</t>
  </si>
  <si>
    <t>01 6 01 10000</t>
  </si>
  <si>
    <t>01 7 01 10000</t>
  </si>
  <si>
    <t>01 7 02 10000</t>
  </si>
  <si>
    <t>01 7 03 10000</t>
  </si>
  <si>
    <t>01 7 04 10000</t>
  </si>
  <si>
    <t>02 1 01 10000</t>
  </si>
  <si>
    <t>02 1 02 10000</t>
  </si>
  <si>
    <t>02 1 03 10000</t>
  </si>
  <si>
    <t>02 1 04 10000</t>
  </si>
  <si>
    <t>02 1 05 10000</t>
  </si>
  <si>
    <t>02 1 06 10000</t>
  </si>
  <si>
    <t>02 2 01 10000</t>
  </si>
  <si>
    <t>02 2 02 10000</t>
  </si>
  <si>
    <t>02 3 01 10000</t>
  </si>
  <si>
    <t>02 3 02 10000</t>
  </si>
  <si>
    <t>02 4 01 10000</t>
  </si>
  <si>
    <t>02 4 02 10000</t>
  </si>
  <si>
    <t>02 5 01 10000</t>
  </si>
  <si>
    <t>02 5 02 10000</t>
  </si>
  <si>
    <t>03 0 01 10000</t>
  </si>
  <si>
    <t>03 0 02 10000</t>
  </si>
  <si>
    <t>04 0 02 10000</t>
  </si>
  <si>
    <t>04 0 03 10000</t>
  </si>
  <si>
    <t>04 0 04 10000</t>
  </si>
  <si>
    <t>04 0 05 10000</t>
  </si>
  <si>
    <t>05 1 05 10000</t>
  </si>
  <si>
    <t>05 1 12 10000</t>
  </si>
  <si>
    <t>05 1 13 10000</t>
  </si>
  <si>
    <t>05 1 14 10000</t>
  </si>
  <si>
    <t>05 1 15 10000</t>
  </si>
  <si>
    <t>05 1 16 10000</t>
  </si>
  <si>
    <t>05 1 17 10000</t>
  </si>
  <si>
    <t>05 1 18 10000</t>
  </si>
  <si>
    <t>05 1 20 10000</t>
  </si>
  <si>
    <t>05 2 00 00000</t>
  </si>
  <si>
    <t>05 2 01 10000</t>
  </si>
  <si>
    <t>05 2 02 10000</t>
  </si>
  <si>
    <t>05 2 03 10000</t>
  </si>
  <si>
    <t>05 2 04 10000</t>
  </si>
  <si>
    <t>05 2 05 10000</t>
  </si>
  <si>
    <t>05 2 06 10000</t>
  </si>
  <si>
    <t>05 3 00 00000</t>
  </si>
  <si>
    <t>05 4 00 00000</t>
  </si>
  <si>
    <t>05 3 01 10000</t>
  </si>
  <si>
    <t>05 5 00 00000</t>
  </si>
  <si>
    <t>05 5 01 10000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</si>
  <si>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</si>
  <si>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</si>
  <si>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</si>
  <si>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</si>
  <si>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</si>
  <si>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</si>
  <si>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</si>
  <si>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</si>
  <si>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</si>
  <si>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</si>
  <si>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</si>
  <si>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</si>
  <si>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</si>
  <si>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</si>
  <si>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08 0 02 10000</t>
  </si>
  <si>
    <t>09 0 00 00000</t>
  </si>
  <si>
    <t>09 1 00 00000</t>
  </si>
  <si>
    <t>09 1 01 10000</t>
  </si>
  <si>
    <t>09 1 02 10000</t>
  </si>
  <si>
    <t>09 2 00 00000</t>
  </si>
  <si>
    <t>09 3 00 00000</t>
  </si>
  <si>
    <t>09 3 01 10000</t>
  </si>
  <si>
    <t>09 3 02 10000</t>
  </si>
  <si>
    <t>09 4 00 00000</t>
  </si>
  <si>
    <t>09 4 01 10000</t>
  </si>
  <si>
    <t>09 4 02 10000</t>
  </si>
  <si>
    <t>09 5 00 00000</t>
  </si>
  <si>
    <t>09 5 01 10000</t>
  </si>
  <si>
    <t>09 5 02 10000</t>
  </si>
  <si>
    <t>09 5 03 10000</t>
  </si>
  <si>
    <t>10 0 00 00000</t>
  </si>
  <si>
    <t>10 0 04 10000</t>
  </si>
  <si>
    <t>11 0 00 00000</t>
  </si>
  <si>
    <t>11 1 00 00000</t>
  </si>
  <si>
    <t>11 1 01 10000</t>
  </si>
  <si>
    <t>11 1 02 10000</t>
  </si>
  <si>
    <t>11 2 00 00000</t>
  </si>
  <si>
    <t>11 2 01 10000</t>
  </si>
  <si>
    <t>11 2 02 10000</t>
  </si>
  <si>
    <t>11 2 03 10000</t>
  </si>
  <si>
    <t>11 2 04 10000</t>
  </si>
  <si>
    <t>11 2 05 10000</t>
  </si>
  <si>
    <t>12 0 00 00000</t>
  </si>
  <si>
    <t>12 1 00 00000</t>
  </si>
  <si>
    <t>12 1 01 10000</t>
  </si>
  <si>
    <t>12 1 02 10000</t>
  </si>
  <si>
    <t>12 1 03 10000</t>
  </si>
  <si>
    <t>12 2 00 00000</t>
  </si>
  <si>
    <t>12 2 01 10000</t>
  </si>
  <si>
    <t>12 2 02 10000</t>
  </si>
  <si>
    <t>12 2 04 10000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</si>
  <si>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</si>
  <si>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</si>
  <si>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</si>
  <si>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</si>
  <si>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</si>
  <si>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</si>
  <si>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</si>
  <si>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</si>
  <si>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</si>
  <si>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Прочие непрограммные направления расходов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</si>
  <si>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</si>
  <si>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Проведение природоохранных акций и мониторинг окружающей среды на территории полигона ТБО</t>
  </si>
  <si>
    <t>01 6 02 10000</t>
  </si>
  <si>
    <t>09 1 05 10000</t>
  </si>
  <si>
    <t>70 1 00 11001</t>
  </si>
  <si>
    <t>70 1 00 11002</t>
  </si>
  <si>
    <t>70 1 00 11003</t>
  </si>
  <si>
    <t>70 1 00 11004</t>
  </si>
  <si>
    <t>70 2 00 12001</t>
  </si>
  <si>
    <t>70 2 00 12002</t>
  </si>
  <si>
    <t>70 3 00 13001</t>
  </si>
  <si>
    <t>70 3 00 13002</t>
  </si>
  <si>
    <t>70 3 00 13003</t>
  </si>
  <si>
    <t>70 3 00 13004</t>
  </si>
  <si>
    <t>70 3 00 13006</t>
  </si>
  <si>
    <t>70 3 00 13007</t>
  </si>
  <si>
    <t>70 3 00 13008</t>
  </si>
  <si>
    <t>70 3 00 13009</t>
  </si>
  <si>
    <t>70 9 00 19001</t>
  </si>
  <si>
    <t>70 9 00 19003</t>
  </si>
  <si>
    <t>70 9 00 19004</t>
  </si>
  <si>
    <t>70 9 00 19005</t>
  </si>
  <si>
    <t>70 3 00 13010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</si>
  <si>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</si>
  <si>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</si>
  <si>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</si>
  <si>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Обеспечение выполнения работ, связанных с вводом в эксплуатацию здания детского сада в микрорайоне "Экодолье"</t>
  </si>
  <si>
    <t>01 1 07 10000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</si>
  <si>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</si>
  <si>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70 4 00 00900</t>
  </si>
  <si>
    <t>70 4 00 51200</t>
  </si>
  <si>
    <t>05 1 01 52500</t>
  </si>
  <si>
    <t>05 1 02 52200</t>
  </si>
  <si>
    <t>05 1 03 03020</t>
  </si>
  <si>
    <t>05 1 04 03300</t>
  </si>
  <si>
    <t>05 1 05 03040</t>
  </si>
  <si>
    <t>05 1 06 03010</t>
  </si>
  <si>
    <t>05 1 08 52700</t>
  </si>
  <si>
    <t>05 1 10 53800</t>
  </si>
  <si>
    <t>01 1 01 02020</t>
  </si>
  <si>
    <t>01 2 01 02060</t>
  </si>
  <si>
    <t>01 7 05 02030</t>
  </si>
  <si>
    <t>05 1 21 51370</t>
  </si>
  <si>
    <t>05 5 01 03050</t>
  </si>
  <si>
    <t>70 1 00 03050</t>
  </si>
  <si>
    <t>70 1 00 00800</t>
  </si>
  <si>
    <t>70 1 00 59340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</si>
  <si>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</si>
  <si>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Осуществление спортивной деятельности по классическому и пляжному волейболу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</si>
  <si>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</si>
  <si>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</si>
  <si>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70 4 00 03410</t>
  </si>
  <si>
    <t>610</t>
  </si>
  <si>
    <t>Осуществление государственных полномочий по организации социального обслуживания граждан в Калужской области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</si>
  <si>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</si>
  <si>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05 4 01 R0200</t>
  </si>
  <si>
    <t>Предоставление молодым семьям социальных выплат на приобретение (строительство) жилья за счет средств областного бюджета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</si>
  <si>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</si>
  <si>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</si>
  <si>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</si>
  <si>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12 1 02 86830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</si>
  <si>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</si>
  <si>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12 1 03 86830</t>
  </si>
  <si>
    <t>Ремонт и содержание муниципального жилья</t>
  </si>
  <si>
    <t>Организация и проведение мероприятий в рамках деятельности ТОС</t>
  </si>
  <si>
    <t>02 1 07 10000</t>
  </si>
  <si>
    <t>Денежные выплаты медицинским работникам федеральных государственных учреждений здравоохранения</t>
  </si>
  <si>
    <t>70 9 00 19008</t>
  </si>
  <si>
    <t>880</t>
  </si>
  <si>
    <t>Исполнение решений контролирующих органов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</si>
  <si>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</si>
  <si>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05 2 07 L0270</t>
  </si>
  <si>
    <t>320</t>
  </si>
  <si>
    <t>05 2 07 R0270</t>
  </si>
  <si>
    <t>Организация отдыха и оздоровления детей и подростков города Обнинска за счет средств областного бюджета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</si>
  <si>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</si>
  <si>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</si>
  <si>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</si>
  <si>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70 3 00 13011</t>
  </si>
  <si>
    <t>70 3 00 13012</t>
  </si>
  <si>
    <t>Расходы, связанные с организацией деятельности муниципального бюджетного учреждения "Муниципальная управляющая компания"</t>
  </si>
  <si>
    <t>от ________________  № _____________</t>
  </si>
  <si>
    <t>70 0 00 00000</t>
  </si>
  <si>
    <t>70 1 00 00000</t>
  </si>
  <si>
    <t>70 2 00 00000</t>
  </si>
  <si>
    <t>70 3 00 00000</t>
  </si>
  <si>
    <t>70 9 00 00000</t>
  </si>
  <si>
    <t>70 4 00 00000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</si>
  <si>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</si>
  <si>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</si>
  <si>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</si>
  <si>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</si>
  <si>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</si>
  <si>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</si>
  <si>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</si>
  <si>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</si>
  <si>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</si>
  <si>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</si>
  <si>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</si>
  <si>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</si>
  <si>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</si>
  <si>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</si>
  <si>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</si>
  <si>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</si>
  <si>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</si>
  <si>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</si>
  <si>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</si>
  <si>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</si>
  <si>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</si>
  <si>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</si>
  <si>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</si>
  <si>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</si>
  <si>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</si>
  <si>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</si>
  <si>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</si>
  <si>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</si>
  <si>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</si>
  <si>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</si>
  <si>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</si>
  <si>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 xml:space="preserve">Приложение №4 к решению Обнинского городского Собрания "Об утверждении отчета об исполнении бюджета города Обнинска за 2017 год" </t>
  </si>
  <si>
    <t>Исполнение расходов бюджета города Обнинска за 2017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</si>
  <si>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540</t>
  </si>
  <si>
    <t>830</t>
  </si>
  <si>
    <t>Исполнено</t>
  </si>
  <si>
    <t>Бюджетные ассигнования в соответствии с уточненной бюджетной росписью расходов</t>
  </si>
  <si>
    <t>Бюджетные ассигнования в соответствии с решением ОГС от 13.12.2016 № 01-23 «О бюджете города Обнинска на 2017 год и плановый период 2018 и 2019 годов» (в редакции решений ОГС от 28.03.2017 № 02-28, от 23.05.2017 № 02-30, от 28.11.2017 №01-34, от 26.12.2017 №01-36)</t>
  </si>
  <si>
    <t>Стимулирование руководителей исполнительно-распорядительных органов муниципальных образований области</t>
  </si>
  <si>
    <t>70 1 00 00530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</si>
</sst>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2.5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1" applyNumberFormat="0" applyAlignment="0" applyProtection="0"/>
    <xf numFmtId="0" fontId="30" fillId="0" borderId="5" applyNumberFormat="0" applyFill="0" applyAlignment="0" applyProtection="0"/>
    <xf numFmtId="0" fontId="31" fillId="14" borderId="0" applyNumberFormat="0" applyBorder="0" applyAlignment="0" applyProtection="0"/>
    <xf numFmtId="0" fontId="21" fillId="3" borderId="6" applyNumberFormat="0" applyFont="0" applyAlignment="0" applyProtection="0"/>
    <xf numFmtId="0" fontId="32" fillId="20" borderId="7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1" fillId="0" borderId="0">
      <alignment/>
      <protection/>
    </xf>
    <xf numFmtId="0" fontId="36" fillId="0" borderId="0" applyNumberFormat="0" applyFill="0" applyBorder="0" applyAlignment="0" applyProtection="0"/>
    <xf numFmtId="0" fontId="33" fillId="22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3" fillId="0" borderId="0">
      <alignment horizontal="right"/>
      <protection/>
    </xf>
    <xf numFmtId="0" fontId="33" fillId="22" borderId="9">
      <alignment/>
      <protection/>
    </xf>
    <xf numFmtId="0" fontId="33" fillId="0" borderId="10">
      <alignment horizontal="center" vertical="center" wrapText="1"/>
      <protection/>
    </xf>
    <xf numFmtId="0" fontId="33" fillId="22" borderId="11">
      <alignment/>
      <protection/>
    </xf>
    <xf numFmtId="49" fontId="33" fillId="0" borderId="10">
      <alignment horizontal="left" vertical="top" wrapText="1" indent="2"/>
      <protection/>
    </xf>
    <xf numFmtId="49" fontId="33" fillId="0" borderId="10">
      <alignment horizontal="center" vertical="top" shrinkToFit="1"/>
      <protection/>
    </xf>
    <xf numFmtId="4" fontId="33" fillId="0" borderId="10">
      <alignment horizontal="right" vertical="top" shrinkToFit="1"/>
      <protection/>
    </xf>
    <xf numFmtId="10" fontId="33" fillId="0" borderId="10">
      <alignment horizontal="right" vertical="top" shrinkToFit="1"/>
      <protection/>
    </xf>
    <xf numFmtId="0" fontId="33" fillId="22" borderId="11">
      <alignment shrinkToFit="1"/>
      <protection/>
    </xf>
    <xf numFmtId="0" fontId="38" fillId="0" borderId="10">
      <alignment horizontal="left"/>
      <protection/>
    </xf>
    <xf numFmtId="4" fontId="38" fillId="3" borderId="10">
      <alignment horizontal="right" vertical="top" shrinkToFit="1"/>
      <protection/>
    </xf>
    <xf numFmtId="10" fontId="38" fillId="3" borderId="10">
      <alignment horizontal="right" vertical="top" shrinkToFit="1"/>
      <protection/>
    </xf>
    <xf numFmtId="0" fontId="33" fillId="22" borderId="12">
      <alignment/>
      <protection/>
    </xf>
    <xf numFmtId="0" fontId="33" fillId="0" borderId="0">
      <alignment horizontal="left" wrapText="1"/>
      <protection/>
    </xf>
    <xf numFmtId="0" fontId="38" fillId="0" borderId="10">
      <alignment vertical="top" wrapText="1"/>
      <protection/>
    </xf>
    <xf numFmtId="4" fontId="38" fillId="8" borderId="10">
      <alignment horizontal="right" vertical="top" shrinkToFit="1"/>
      <protection/>
    </xf>
    <xf numFmtId="10" fontId="38" fillId="8" borderId="10">
      <alignment horizontal="right" vertical="top" shrinkToFit="1"/>
      <protection/>
    </xf>
    <xf numFmtId="0" fontId="33" fillId="22" borderId="11">
      <alignment horizontal="center"/>
      <protection/>
    </xf>
    <xf numFmtId="0" fontId="33" fillId="22" borderId="11">
      <alignment horizontal="left"/>
      <protection/>
    </xf>
    <xf numFmtId="0" fontId="33" fillId="22" borderId="12">
      <alignment horizontal="center"/>
      <protection/>
    </xf>
    <xf numFmtId="0" fontId="33" fillId="22" borderId="12">
      <alignment horizontal="left"/>
      <protection/>
    </xf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6" borderId="0" applyNumberFormat="0" applyBorder="0" applyAlignment="0" applyProtection="0"/>
    <xf numFmtId="0" fontId="29" fillId="9" borderId="1" applyNumberFormat="0" applyAlignment="0" applyProtection="0"/>
    <xf numFmtId="0" fontId="32" fillId="22" borderId="7" applyNumberFormat="0" applyAlignment="0" applyProtection="0"/>
    <xf numFmtId="0" fontId="40" fillId="22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23" fillId="21" borderId="2" applyNumberFormat="0" applyAlignment="0" applyProtection="0"/>
    <xf numFmtId="0" fontId="44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4" fontId="14" fillId="0" borderId="10" xfId="99" applyFont="1" applyFill="1" applyProtection="1">
      <alignment horizontal="right" vertical="top" shrinkToFit="1"/>
      <protection/>
    </xf>
    <xf numFmtId="49" fontId="14" fillId="0" borderId="10" xfId="89" applyFont="1" applyProtection="1">
      <alignment horizontal="center" vertical="top" shrinkToFit="1"/>
      <protection/>
    </xf>
    <xf numFmtId="4" fontId="39" fillId="0" borderId="10" xfId="99" applyFont="1" applyFill="1" applyProtection="1">
      <alignment horizontal="right" vertical="top" shrinkToFit="1"/>
      <protection/>
    </xf>
    <xf numFmtId="49" fontId="39" fillId="0" borderId="10" xfId="89" applyFont="1" applyProtection="1">
      <alignment horizontal="center" vertical="top" shrinkToFit="1"/>
      <protection/>
    </xf>
    <xf numFmtId="0" fontId="3" fillId="0" borderId="17" xfId="0" applyFont="1" applyFill="1" applyBorder="1" applyAlignment="1">
      <alignment horizontal="center" vertical="center" wrapText="1"/>
    </xf>
    <xf numFmtId="0" fontId="39" fillId="0" borderId="10" xfId="98" applyNumberFormat="1" applyFont="1" applyProtection="1">
      <alignment vertical="top" wrapText="1"/>
      <protection/>
    </xf>
    <xf numFmtId="0" fontId="14" fillId="0" borderId="10" xfId="98" applyNumberFormat="1" applyFont="1" applyProtection="1">
      <alignment vertical="top" wrapText="1"/>
      <protection/>
    </xf>
    <xf numFmtId="0" fontId="1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wrapText="1"/>
    </xf>
    <xf numFmtId="4" fontId="14" fillId="20" borderId="10" xfId="99" applyFont="1" applyFill="1" applyProtection="1">
      <alignment horizontal="right" vertical="top" shrinkToFit="1"/>
      <protection/>
    </xf>
    <xf numFmtId="49" fontId="39" fillId="20" borderId="10" xfId="89" applyFont="1" applyFill="1" applyProtection="1">
      <alignment horizontal="center" vertical="top" shrinkToFit="1"/>
      <protection/>
    </xf>
    <xf numFmtId="4" fontId="39" fillId="20" borderId="10" xfId="99" applyFont="1" applyFill="1" applyProtection="1">
      <alignment horizontal="right" vertical="top" shrinkToFit="1"/>
      <protection/>
    </xf>
    <xf numFmtId="0" fontId="4" fillId="0" borderId="17" xfId="0" applyNumberFormat="1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5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15" fillId="0" borderId="0" xfId="0" applyFont="1" applyFill="1" applyAlignment="1">
      <alignment horizontal="right"/>
    </xf>
    <xf numFmtId="0" fontId="0" fillId="0" borderId="0" xfId="0" applyAlignment="1">
      <alignment/>
    </xf>
    <xf numFmtId="0" fontId="16" fillId="0" borderId="0" xfId="0" applyFont="1" applyFill="1" applyAlignment="1">
      <alignment horizont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9"/>
  <sheetViews>
    <sheetView tabSelected="1" view="pageBreakPreview" zoomScaleNormal="85" zoomScaleSheetLayoutView="100" zoomScalePageLayoutView="0" workbookViewId="0" topLeftCell="A1">
      <selection activeCell="A695" sqref="A695"/>
    </sheetView>
  </sheetViews>
  <sheetFormatPr defaultColWidth="8.875" defaultRowHeight="12.75"/>
  <cols>
    <col min="1" max="1" width="59.25390625" style="3" customWidth="1"/>
    <col min="2" max="2" width="17.75390625" style="6" customWidth="1"/>
    <col min="3" max="3" width="10.75390625" style="6" customWidth="1"/>
    <col min="4" max="4" width="19.00390625" style="6" customWidth="1"/>
    <col min="5" max="5" width="19.75390625" style="2" customWidth="1"/>
    <col min="6" max="6" width="23.625" style="2" customWidth="1"/>
    <col min="7" max="16384" width="8.875" style="2" customWidth="1"/>
  </cols>
  <sheetData>
    <row r="1" spans="2:6" ht="65.25" customHeight="1">
      <c r="B1" s="11"/>
      <c r="C1" s="14"/>
      <c r="E1" s="41" t="s">
        <v>521</v>
      </c>
      <c r="F1" s="42"/>
    </row>
    <row r="2" spans="2:6" ht="15.75">
      <c r="B2" s="11"/>
      <c r="C2" s="14"/>
      <c r="E2" s="43" t="s">
        <v>483</v>
      </c>
      <c r="F2" s="44"/>
    </row>
    <row r="3" ht="10.5" customHeight="1"/>
    <row r="4" spans="1:6" s="5" customFormat="1" ht="52.5" customHeight="1">
      <c r="A4" s="45" t="s">
        <v>522</v>
      </c>
      <c r="B4" s="44"/>
      <c r="C4" s="44"/>
      <c r="D4" s="44"/>
      <c r="E4" s="44"/>
      <c r="F4" s="44"/>
    </row>
    <row r="5" spans="1:5" s="5" customFormat="1" ht="9" customHeight="1">
      <c r="A5" s="4"/>
      <c r="B5" s="4"/>
      <c r="C5" s="17"/>
      <c r="D5" s="17"/>
      <c r="E5" s="8"/>
    </row>
    <row r="6" spans="1:6" ht="15.75">
      <c r="A6" s="18"/>
      <c r="B6" s="19"/>
      <c r="C6" s="19"/>
      <c r="D6" s="19"/>
      <c r="F6" s="20" t="s">
        <v>244</v>
      </c>
    </row>
    <row r="7" spans="1:6" s="1" customFormat="1" ht="204">
      <c r="A7" s="12" t="s">
        <v>490</v>
      </c>
      <c r="B7" s="13" t="s">
        <v>224</v>
      </c>
      <c r="C7" s="13" t="s">
        <v>225</v>
      </c>
      <c r="D7" s="25" t="s">
        <v>527</v>
      </c>
      <c r="E7" s="15" t="s">
        <v>526</v>
      </c>
      <c r="F7" s="16" t="s">
        <v>525</v>
      </c>
    </row>
    <row r="8" spans="1:6" s="1" customFormat="1" ht="31.5">
      <c r="A8" s="26" t="s">
        <v>210</v>
      </c>
      <c r="B8" s="24" t="s">
        <v>266</v>
      </c>
      <c r="C8" s="24"/>
      <c r="D8" s="23">
        <f>SUM(D9,D34,D61,D66,D79,D88,D95)</f>
        <v>1323104333.19</v>
      </c>
      <c r="E8" s="23">
        <f>SUM(E9,E34,E61,E66,E79,E88,E95)</f>
        <v>1323104333.19</v>
      </c>
      <c r="F8" s="23">
        <f>SUM(F9,F34,F61,F66,F79,F88,F95)</f>
        <v>1291483530.45</v>
      </c>
    </row>
    <row r="9" spans="1:6" s="1" customFormat="1" ht="31.5">
      <c r="A9" s="26" t="s">
        <v>218</v>
      </c>
      <c r="B9" s="24" t="s">
        <v>267</v>
      </c>
      <c r="C9" s="24"/>
      <c r="D9" s="23">
        <f>SUM(D10,D14,D17,D20,D23,D28,D31)</f>
        <v>483493410.36</v>
      </c>
      <c r="E9" s="23">
        <f>SUM(E10,E14,E17,E20,E23,E28,E31)</f>
        <v>483493410.36</v>
      </c>
      <c r="F9" s="23">
        <f>SUM(F10,F14,F17,F20,F23,F28,F31)</f>
        <v>471599406.83</v>
      </c>
    </row>
    <row r="10" spans="1:6" s="1" customFormat="1" ht="31.5">
      <c r="A10" s="27" t="s">
        <v>491</v>
      </c>
      <c r="B10" s="22" t="s">
        <v>441</v>
      </c>
      <c r="C10" s="22"/>
      <c r="D10" s="21">
        <v>274635781</v>
      </c>
      <c r="E10" s="21">
        <v>274635781</v>
      </c>
      <c r="F10" s="21">
        <v>274621427</v>
      </c>
    </row>
    <row r="11" spans="1:6" s="1" customFormat="1" ht="47.25">
      <c r="A11" s="27" t="s">
        <v>19</v>
      </c>
      <c r="B11" s="22" t="s">
        <v>441</v>
      </c>
      <c r="C11" s="22" t="s">
        <v>12</v>
      </c>
      <c r="D11" s="21">
        <v>274635781</v>
      </c>
      <c r="E11" s="21">
        <v>274635781</v>
      </c>
      <c r="F11" s="21">
        <v>274621427</v>
      </c>
    </row>
    <row r="12" spans="1:6" ht="15.75">
      <c r="A12" s="27" t="s">
        <v>162</v>
      </c>
      <c r="B12" s="22" t="s">
        <v>441</v>
      </c>
      <c r="C12" s="22" t="s">
        <v>454</v>
      </c>
      <c r="D12" s="21">
        <v>273588287</v>
      </c>
      <c r="E12" s="21">
        <v>273588287</v>
      </c>
      <c r="F12" s="21">
        <v>273588287</v>
      </c>
    </row>
    <row r="13" spans="1:6" ht="39" customHeight="1">
      <c r="A13" s="27" t="s">
        <v>167</v>
      </c>
      <c r="B13" s="22" t="s">
        <v>441</v>
      </c>
      <c r="C13" s="22" t="s">
        <v>144</v>
      </c>
      <c r="D13" s="21">
        <v>1047494</v>
      </c>
      <c r="E13" s="21">
        <v>1047494</v>
      </c>
      <c r="F13" s="21">
        <v>1033140</v>
      </c>
    </row>
    <row r="14" spans="1:6" s="1" customFormat="1" ht="119.25" customHeight="1">
      <c r="A14" s="36" t="s">
        <v>0</v>
      </c>
      <c r="B14" s="22" t="s">
        <v>106</v>
      </c>
      <c r="C14" s="22"/>
      <c r="D14" s="21">
        <v>89828384.25</v>
      </c>
      <c r="E14" s="21">
        <v>89828384.25</v>
      </c>
      <c r="F14" s="21">
        <v>89828384.25</v>
      </c>
    </row>
    <row r="15" spans="1:6" s="1" customFormat="1" ht="47.25">
      <c r="A15" s="27" t="s">
        <v>19</v>
      </c>
      <c r="B15" s="22" t="s">
        <v>106</v>
      </c>
      <c r="C15" s="22" t="s">
        <v>12</v>
      </c>
      <c r="D15" s="21">
        <v>89828384.25</v>
      </c>
      <c r="E15" s="21">
        <v>89828384.25</v>
      </c>
      <c r="F15" s="21">
        <v>89828384.25</v>
      </c>
    </row>
    <row r="16" spans="1:6" ht="15.75">
      <c r="A16" s="27" t="s">
        <v>162</v>
      </c>
      <c r="B16" s="22" t="s">
        <v>106</v>
      </c>
      <c r="C16" s="22" t="s">
        <v>454</v>
      </c>
      <c r="D16" s="21">
        <v>89828384.25</v>
      </c>
      <c r="E16" s="21">
        <v>89828384.25</v>
      </c>
      <c r="F16" s="21">
        <v>89828384.25</v>
      </c>
    </row>
    <row r="17" spans="1:6" s="1" customFormat="1" ht="33" customHeight="1">
      <c r="A17" s="27" t="s">
        <v>492</v>
      </c>
      <c r="B17" s="22" t="s">
        <v>284</v>
      </c>
      <c r="C17" s="22"/>
      <c r="D17" s="21">
        <v>77921807</v>
      </c>
      <c r="E17" s="21">
        <v>77921807</v>
      </c>
      <c r="F17" s="21">
        <v>69494480.41</v>
      </c>
    </row>
    <row r="18" spans="1:6" s="1" customFormat="1" ht="33.75" customHeight="1">
      <c r="A18" s="27" t="s">
        <v>19</v>
      </c>
      <c r="B18" s="22" t="s">
        <v>284</v>
      </c>
      <c r="C18" s="22" t="s">
        <v>12</v>
      </c>
      <c r="D18" s="21">
        <v>77921807</v>
      </c>
      <c r="E18" s="21">
        <v>77921807</v>
      </c>
      <c r="F18" s="21">
        <v>69494480.41</v>
      </c>
    </row>
    <row r="19" spans="1:6" ht="15.75">
      <c r="A19" s="27" t="s">
        <v>162</v>
      </c>
      <c r="B19" s="22" t="s">
        <v>284</v>
      </c>
      <c r="C19" s="22" t="s">
        <v>454</v>
      </c>
      <c r="D19" s="21">
        <v>77921807</v>
      </c>
      <c r="E19" s="21">
        <v>77921807</v>
      </c>
      <c r="F19" s="21">
        <v>69494480.41</v>
      </c>
    </row>
    <row r="20" spans="1:6" s="1" customFormat="1" ht="31.5">
      <c r="A20" s="27" t="s">
        <v>493</v>
      </c>
      <c r="B20" s="22" t="s">
        <v>285</v>
      </c>
      <c r="C20" s="22"/>
      <c r="D20" s="21">
        <v>19108395.95</v>
      </c>
      <c r="E20" s="21">
        <v>19108395.95</v>
      </c>
      <c r="F20" s="21">
        <v>15842271.56</v>
      </c>
    </row>
    <row r="21" spans="1:6" s="1" customFormat="1" ht="47.25">
      <c r="A21" s="27" t="s">
        <v>19</v>
      </c>
      <c r="B21" s="22" t="s">
        <v>285</v>
      </c>
      <c r="C21" s="22" t="s">
        <v>12</v>
      </c>
      <c r="D21" s="21">
        <v>19108395.95</v>
      </c>
      <c r="E21" s="21">
        <v>19108395.95</v>
      </c>
      <c r="F21" s="21">
        <v>15842271.56</v>
      </c>
    </row>
    <row r="22" spans="1:6" s="1" customFormat="1" ht="15.75">
      <c r="A22" s="27" t="s">
        <v>162</v>
      </c>
      <c r="B22" s="22" t="s">
        <v>285</v>
      </c>
      <c r="C22" s="22" t="s">
        <v>454</v>
      </c>
      <c r="D22" s="21">
        <v>19108395.95</v>
      </c>
      <c r="E22" s="21">
        <v>19108395.95</v>
      </c>
      <c r="F22" s="21">
        <v>15842271.56</v>
      </c>
    </row>
    <row r="23" spans="1:6" s="1" customFormat="1" ht="31.5">
      <c r="A23" s="27" t="s">
        <v>494</v>
      </c>
      <c r="B23" s="22" t="s">
        <v>286</v>
      </c>
      <c r="C23" s="22"/>
      <c r="D23" s="21">
        <v>2503500</v>
      </c>
      <c r="E23" s="21">
        <v>2503500</v>
      </c>
      <c r="F23" s="21">
        <v>2317301.45</v>
      </c>
    </row>
    <row r="24" spans="1:6" s="1" customFormat="1" ht="31.5">
      <c r="A24" s="27" t="s">
        <v>265</v>
      </c>
      <c r="B24" s="22" t="s">
        <v>286</v>
      </c>
      <c r="C24" s="22" t="s">
        <v>13</v>
      </c>
      <c r="D24" s="21">
        <v>24500</v>
      </c>
      <c r="E24" s="21">
        <v>24500</v>
      </c>
      <c r="F24" s="21">
        <v>23168.12</v>
      </c>
    </row>
    <row r="25" spans="1:6" s="1" customFormat="1" ht="31.5">
      <c r="A25" s="27" t="s">
        <v>20</v>
      </c>
      <c r="B25" s="22" t="s">
        <v>286</v>
      </c>
      <c r="C25" s="22" t="s">
        <v>175</v>
      </c>
      <c r="D25" s="21">
        <v>24500</v>
      </c>
      <c r="E25" s="21">
        <v>24500</v>
      </c>
      <c r="F25" s="21">
        <v>23168.12</v>
      </c>
    </row>
    <row r="26" spans="1:6" s="1" customFormat="1" ht="15.75">
      <c r="A26" s="27" t="s">
        <v>163</v>
      </c>
      <c r="B26" s="22" t="s">
        <v>286</v>
      </c>
      <c r="C26" s="22" t="s">
        <v>14</v>
      </c>
      <c r="D26" s="21">
        <v>2479000</v>
      </c>
      <c r="E26" s="21">
        <v>2479000</v>
      </c>
      <c r="F26" s="21">
        <v>2294133.33</v>
      </c>
    </row>
    <row r="27" spans="1:6" s="1" customFormat="1" ht="21" customHeight="1">
      <c r="A27" s="27" t="s">
        <v>164</v>
      </c>
      <c r="B27" s="22" t="s">
        <v>286</v>
      </c>
      <c r="C27" s="22" t="s">
        <v>145</v>
      </c>
      <c r="D27" s="21">
        <v>2479000</v>
      </c>
      <c r="E27" s="21">
        <v>2479000</v>
      </c>
      <c r="F27" s="21">
        <v>2294133.33</v>
      </c>
    </row>
    <row r="28" spans="1:6" s="1" customFormat="1" ht="94.5">
      <c r="A28" s="27" t="s">
        <v>21</v>
      </c>
      <c r="B28" s="22" t="s">
        <v>107</v>
      </c>
      <c r="C28" s="22"/>
      <c r="D28" s="21">
        <v>3750000</v>
      </c>
      <c r="E28" s="21">
        <v>3750000</v>
      </c>
      <c r="F28" s="21">
        <v>3750000</v>
      </c>
    </row>
    <row r="29" spans="1:6" s="1" customFormat="1" ht="31.5">
      <c r="A29" s="27" t="s">
        <v>165</v>
      </c>
      <c r="B29" s="22" t="s">
        <v>107</v>
      </c>
      <c r="C29" s="22" t="s">
        <v>15</v>
      </c>
      <c r="D29" s="21">
        <v>3750000</v>
      </c>
      <c r="E29" s="21">
        <v>3750000</v>
      </c>
      <c r="F29" s="21">
        <v>3750000</v>
      </c>
    </row>
    <row r="30" spans="1:6" s="1" customFormat="1" ht="15.75">
      <c r="A30" s="27" t="s">
        <v>166</v>
      </c>
      <c r="B30" s="22" t="s">
        <v>107</v>
      </c>
      <c r="C30" s="22" t="s">
        <v>146</v>
      </c>
      <c r="D30" s="21">
        <v>3750000</v>
      </c>
      <c r="E30" s="21">
        <v>3750000</v>
      </c>
      <c r="F30" s="21">
        <v>3750000</v>
      </c>
    </row>
    <row r="31" spans="1:6" s="1" customFormat="1" ht="47.25">
      <c r="A31" s="27" t="s">
        <v>428</v>
      </c>
      <c r="B31" s="22" t="s">
        <v>429</v>
      </c>
      <c r="C31" s="22"/>
      <c r="D31" s="21">
        <v>15745542.16</v>
      </c>
      <c r="E31" s="21">
        <v>15745542.16</v>
      </c>
      <c r="F31" s="21">
        <v>15745542.16</v>
      </c>
    </row>
    <row r="32" spans="1:6" s="1" customFormat="1" ht="31.5">
      <c r="A32" s="27" t="s">
        <v>165</v>
      </c>
      <c r="B32" s="22" t="s">
        <v>429</v>
      </c>
      <c r="C32" s="22" t="s">
        <v>15</v>
      </c>
      <c r="D32" s="21">
        <v>15745542.16</v>
      </c>
      <c r="E32" s="21">
        <v>15745542.16</v>
      </c>
      <c r="F32" s="21">
        <v>15745542.16</v>
      </c>
    </row>
    <row r="33" spans="1:6" s="1" customFormat="1" ht="15.75">
      <c r="A33" s="27" t="s">
        <v>166</v>
      </c>
      <c r="B33" s="22" t="s">
        <v>429</v>
      </c>
      <c r="C33" s="22" t="s">
        <v>146</v>
      </c>
      <c r="D33" s="21">
        <v>15745542.16</v>
      </c>
      <c r="E33" s="21">
        <v>15745542.16</v>
      </c>
      <c r="F33" s="21">
        <v>15745542.16</v>
      </c>
    </row>
    <row r="34" spans="1:6" ht="31.5">
      <c r="A34" s="26" t="s">
        <v>219</v>
      </c>
      <c r="B34" s="24" t="s">
        <v>268</v>
      </c>
      <c r="C34" s="24"/>
      <c r="D34" s="23">
        <f>SUM(D35,D41,D44,D47,D50,D53,D58)</f>
        <v>667455516.11</v>
      </c>
      <c r="E34" s="23">
        <f>SUM(E35,E41,E44,E47,E50,E53,E58)</f>
        <v>667455516.11</v>
      </c>
      <c r="F34" s="23">
        <f>SUM(F35,F41,F44,F47,F50,F53,F58)</f>
        <v>652346406.2800002</v>
      </c>
    </row>
    <row r="35" spans="1:6" ht="31.5">
      <c r="A35" s="27" t="s">
        <v>22</v>
      </c>
      <c r="B35" s="22" t="s">
        <v>442</v>
      </c>
      <c r="C35" s="22"/>
      <c r="D35" s="21">
        <v>477928941</v>
      </c>
      <c r="E35" s="21">
        <v>477928941</v>
      </c>
      <c r="F35" s="21">
        <v>477030127.17</v>
      </c>
    </row>
    <row r="36" spans="1:6" s="1" customFormat="1" ht="47.25">
      <c r="A36" s="27" t="s">
        <v>19</v>
      </c>
      <c r="B36" s="22" t="s">
        <v>442</v>
      </c>
      <c r="C36" s="22" t="s">
        <v>12</v>
      </c>
      <c r="D36" s="21">
        <v>477928941</v>
      </c>
      <c r="E36" s="21">
        <v>477548841</v>
      </c>
      <c r="F36" s="21">
        <v>476650027.17</v>
      </c>
    </row>
    <row r="37" spans="1:6" s="1" customFormat="1" ht="15.75">
      <c r="A37" s="27" t="s">
        <v>162</v>
      </c>
      <c r="B37" s="22" t="s">
        <v>442</v>
      </c>
      <c r="C37" s="22" t="s">
        <v>454</v>
      </c>
      <c r="D37" s="21">
        <v>454063997</v>
      </c>
      <c r="E37" s="21">
        <v>453683897</v>
      </c>
      <c r="F37" s="21">
        <v>452785083.17</v>
      </c>
    </row>
    <row r="38" spans="1:6" ht="35.25" customHeight="1">
      <c r="A38" s="27" t="s">
        <v>167</v>
      </c>
      <c r="B38" s="22" t="s">
        <v>442</v>
      </c>
      <c r="C38" s="22" t="s">
        <v>144</v>
      </c>
      <c r="D38" s="21">
        <v>23864944</v>
      </c>
      <c r="E38" s="21">
        <v>23864944</v>
      </c>
      <c r="F38" s="21">
        <v>23864944</v>
      </c>
    </row>
    <row r="39" spans="1:6" s="1" customFormat="1" ht="20.25" customHeight="1">
      <c r="A39" s="27" t="s">
        <v>172</v>
      </c>
      <c r="B39" s="22" t="s">
        <v>442</v>
      </c>
      <c r="C39" s="22" t="s">
        <v>16</v>
      </c>
      <c r="D39" s="21">
        <v>0</v>
      </c>
      <c r="E39" s="21">
        <v>380100</v>
      </c>
      <c r="F39" s="21">
        <v>380100</v>
      </c>
    </row>
    <row r="40" spans="1:6" s="1" customFormat="1" ht="15.75">
      <c r="A40" s="27" t="s">
        <v>173</v>
      </c>
      <c r="B40" s="22" t="s">
        <v>442</v>
      </c>
      <c r="C40" s="22" t="s">
        <v>176</v>
      </c>
      <c r="D40" s="21">
        <v>0</v>
      </c>
      <c r="E40" s="21">
        <v>380100</v>
      </c>
      <c r="F40" s="21">
        <v>380100</v>
      </c>
    </row>
    <row r="41" spans="1:6" ht="38.25" customHeight="1">
      <c r="A41" s="27" t="s">
        <v>495</v>
      </c>
      <c r="B41" s="22" t="s">
        <v>108</v>
      </c>
      <c r="C41" s="22"/>
      <c r="D41" s="21">
        <v>1823252</v>
      </c>
      <c r="E41" s="21">
        <v>1823252</v>
      </c>
      <c r="F41" s="21">
        <v>1762398.61</v>
      </c>
    </row>
    <row r="42" spans="1:6" s="1" customFormat="1" ht="47.25">
      <c r="A42" s="27" t="s">
        <v>19</v>
      </c>
      <c r="B42" s="22" t="s">
        <v>108</v>
      </c>
      <c r="C42" s="22" t="s">
        <v>12</v>
      </c>
      <c r="D42" s="21">
        <v>1823252</v>
      </c>
      <c r="E42" s="21">
        <v>1823252</v>
      </c>
      <c r="F42" s="21">
        <v>1762398.61</v>
      </c>
    </row>
    <row r="43" spans="1:6" s="1" customFormat="1" ht="15.75">
      <c r="A43" s="27" t="s">
        <v>162</v>
      </c>
      <c r="B43" s="22" t="s">
        <v>108</v>
      </c>
      <c r="C43" s="22" t="s">
        <v>454</v>
      </c>
      <c r="D43" s="21">
        <v>1823252</v>
      </c>
      <c r="E43" s="21">
        <v>1823252</v>
      </c>
      <c r="F43" s="21">
        <v>1762398.61</v>
      </c>
    </row>
    <row r="44" spans="1:6" ht="110.25">
      <c r="A44" s="36" t="s">
        <v>1</v>
      </c>
      <c r="B44" s="22" t="s">
        <v>109</v>
      </c>
      <c r="C44" s="22"/>
      <c r="D44" s="21">
        <v>3170804.11</v>
      </c>
      <c r="E44" s="21">
        <v>3170804.11</v>
      </c>
      <c r="F44" s="21">
        <v>3170804.11</v>
      </c>
    </row>
    <row r="45" spans="1:6" s="1" customFormat="1" ht="47.25">
      <c r="A45" s="27" t="s">
        <v>19</v>
      </c>
      <c r="B45" s="22" t="s">
        <v>109</v>
      </c>
      <c r="C45" s="22" t="s">
        <v>12</v>
      </c>
      <c r="D45" s="21">
        <v>3170804.11</v>
      </c>
      <c r="E45" s="21">
        <v>3170804.11</v>
      </c>
      <c r="F45" s="21">
        <v>3170804.11</v>
      </c>
    </row>
    <row r="46" spans="1:6" s="1" customFormat="1" ht="15.75">
      <c r="A46" s="27" t="s">
        <v>162</v>
      </c>
      <c r="B46" s="22" t="s">
        <v>109</v>
      </c>
      <c r="C46" s="22" t="s">
        <v>454</v>
      </c>
      <c r="D46" s="21">
        <v>3170804.11</v>
      </c>
      <c r="E46" s="21">
        <v>3170804.11</v>
      </c>
      <c r="F46" s="21">
        <v>3170804.11</v>
      </c>
    </row>
    <row r="47" spans="1:6" s="1" customFormat="1" ht="31.5">
      <c r="A47" s="27" t="s">
        <v>496</v>
      </c>
      <c r="B47" s="22" t="s">
        <v>287</v>
      </c>
      <c r="C47" s="22"/>
      <c r="D47" s="21">
        <v>158553099</v>
      </c>
      <c r="E47" s="21">
        <v>158553099</v>
      </c>
      <c r="F47" s="21">
        <v>152171422.74</v>
      </c>
    </row>
    <row r="48" spans="1:6" s="1" customFormat="1" ht="47.25">
      <c r="A48" s="27" t="s">
        <v>19</v>
      </c>
      <c r="B48" s="22" t="s">
        <v>287</v>
      </c>
      <c r="C48" s="22" t="s">
        <v>12</v>
      </c>
      <c r="D48" s="21">
        <v>158553099</v>
      </c>
      <c r="E48" s="21">
        <v>158553099</v>
      </c>
      <c r="F48" s="21">
        <v>152171422.74</v>
      </c>
    </row>
    <row r="49" spans="1:6" s="1" customFormat="1" ht="15.75">
      <c r="A49" s="27" t="s">
        <v>162</v>
      </c>
      <c r="B49" s="22" t="s">
        <v>287</v>
      </c>
      <c r="C49" s="22" t="s">
        <v>454</v>
      </c>
      <c r="D49" s="21">
        <v>158553099</v>
      </c>
      <c r="E49" s="21">
        <v>158553099</v>
      </c>
      <c r="F49" s="21">
        <v>152171422.74</v>
      </c>
    </row>
    <row r="50" spans="1:6" s="1" customFormat="1" ht="31.5">
      <c r="A50" s="27" t="s">
        <v>497</v>
      </c>
      <c r="B50" s="22" t="s">
        <v>288</v>
      </c>
      <c r="C50" s="22"/>
      <c r="D50" s="21">
        <v>12132920</v>
      </c>
      <c r="E50" s="21">
        <v>12132920</v>
      </c>
      <c r="F50" s="21">
        <v>12119274.73</v>
      </c>
    </row>
    <row r="51" spans="1:6" s="1" customFormat="1" ht="47.25">
      <c r="A51" s="27" t="s">
        <v>19</v>
      </c>
      <c r="B51" s="22" t="s">
        <v>288</v>
      </c>
      <c r="C51" s="22" t="s">
        <v>12</v>
      </c>
      <c r="D51" s="21">
        <v>12132920</v>
      </c>
      <c r="E51" s="21">
        <v>12132920</v>
      </c>
      <c r="F51" s="21">
        <v>12119274.73</v>
      </c>
    </row>
    <row r="52" spans="1:6" s="1" customFormat="1" ht="15.75">
      <c r="A52" s="27" t="s">
        <v>162</v>
      </c>
      <c r="B52" s="22" t="s">
        <v>288</v>
      </c>
      <c r="C52" s="22" t="s">
        <v>454</v>
      </c>
      <c r="D52" s="21">
        <v>12132920</v>
      </c>
      <c r="E52" s="21">
        <v>12132920</v>
      </c>
      <c r="F52" s="21">
        <v>12119274.73</v>
      </c>
    </row>
    <row r="53" spans="1:6" s="1" customFormat="1" ht="31.5">
      <c r="A53" s="27" t="s">
        <v>498</v>
      </c>
      <c r="B53" s="22" t="s">
        <v>289</v>
      </c>
      <c r="C53" s="22"/>
      <c r="D53" s="21">
        <v>7346500</v>
      </c>
      <c r="E53" s="21">
        <v>7346500</v>
      </c>
      <c r="F53" s="21">
        <v>4289067.22</v>
      </c>
    </row>
    <row r="54" spans="1:6" s="1" customFormat="1" ht="31.5">
      <c r="A54" s="27" t="s">
        <v>265</v>
      </c>
      <c r="B54" s="22" t="s">
        <v>289</v>
      </c>
      <c r="C54" s="22" t="s">
        <v>13</v>
      </c>
      <c r="D54" s="21">
        <v>76500</v>
      </c>
      <c r="E54" s="21">
        <v>76500</v>
      </c>
      <c r="F54" s="21">
        <v>42899.47</v>
      </c>
    </row>
    <row r="55" spans="1:6" s="1" customFormat="1" ht="31.5">
      <c r="A55" s="27" t="s">
        <v>5</v>
      </c>
      <c r="B55" s="22" t="s">
        <v>289</v>
      </c>
      <c r="C55" s="22" t="s">
        <v>175</v>
      </c>
      <c r="D55" s="21">
        <v>76500</v>
      </c>
      <c r="E55" s="21">
        <v>76500</v>
      </c>
      <c r="F55" s="21">
        <v>42899.47</v>
      </c>
    </row>
    <row r="56" spans="1:6" ht="15.75">
      <c r="A56" s="27" t="s">
        <v>163</v>
      </c>
      <c r="B56" s="22" t="s">
        <v>289</v>
      </c>
      <c r="C56" s="22" t="s">
        <v>14</v>
      </c>
      <c r="D56" s="21">
        <v>7270000</v>
      </c>
      <c r="E56" s="21">
        <v>7270000</v>
      </c>
      <c r="F56" s="21">
        <v>4246167.75</v>
      </c>
    </row>
    <row r="57" spans="1:6" s="1" customFormat="1" ht="18.75" customHeight="1">
      <c r="A57" s="27" t="s">
        <v>164</v>
      </c>
      <c r="B57" s="22" t="s">
        <v>289</v>
      </c>
      <c r="C57" s="22" t="s">
        <v>145</v>
      </c>
      <c r="D57" s="21">
        <v>7270000</v>
      </c>
      <c r="E57" s="21">
        <v>7270000</v>
      </c>
      <c r="F57" s="21">
        <v>4246167.75</v>
      </c>
    </row>
    <row r="58" spans="1:6" s="1" customFormat="1" ht="17.25" customHeight="1">
      <c r="A58" s="27" t="s">
        <v>23</v>
      </c>
      <c r="B58" s="22" t="s">
        <v>110</v>
      </c>
      <c r="C58" s="22"/>
      <c r="D58" s="21">
        <v>6500000</v>
      </c>
      <c r="E58" s="21">
        <v>6500000</v>
      </c>
      <c r="F58" s="21">
        <v>1803311.7</v>
      </c>
    </row>
    <row r="59" spans="1:6" s="1" customFormat="1" ht="31.5">
      <c r="A59" s="27" t="s">
        <v>165</v>
      </c>
      <c r="B59" s="22" t="s">
        <v>110</v>
      </c>
      <c r="C59" s="22" t="s">
        <v>15</v>
      </c>
      <c r="D59" s="21">
        <v>6500000</v>
      </c>
      <c r="E59" s="21">
        <v>6500000</v>
      </c>
      <c r="F59" s="21">
        <v>1803311.7</v>
      </c>
    </row>
    <row r="60" spans="1:6" s="1" customFormat="1" ht="15.75">
      <c r="A60" s="27" t="s">
        <v>166</v>
      </c>
      <c r="B60" s="22" t="s">
        <v>110</v>
      </c>
      <c r="C60" s="22" t="s">
        <v>146</v>
      </c>
      <c r="D60" s="21">
        <v>6500000</v>
      </c>
      <c r="E60" s="21">
        <v>6500000</v>
      </c>
      <c r="F60" s="21">
        <v>1803311.7</v>
      </c>
    </row>
    <row r="61" spans="1:6" s="1" customFormat="1" ht="51.75" customHeight="1">
      <c r="A61" s="26" t="s">
        <v>24</v>
      </c>
      <c r="B61" s="24" t="s">
        <v>269</v>
      </c>
      <c r="C61" s="24"/>
      <c r="D61" s="23">
        <f>D62</f>
        <v>43700000</v>
      </c>
      <c r="E61" s="23">
        <f>E62</f>
        <v>43700000</v>
      </c>
      <c r="F61" s="23">
        <f>F62</f>
        <v>42021725.81</v>
      </c>
    </row>
    <row r="62" spans="1:6" s="1" customFormat="1" ht="47.25">
      <c r="A62" s="27" t="s">
        <v>246</v>
      </c>
      <c r="B62" s="22" t="s">
        <v>290</v>
      </c>
      <c r="C62" s="22"/>
      <c r="D62" s="21">
        <v>43700000</v>
      </c>
      <c r="E62" s="21">
        <v>43700000</v>
      </c>
      <c r="F62" s="21">
        <v>42021725.81</v>
      </c>
    </row>
    <row r="63" spans="1:6" s="1" customFormat="1" ht="52.5" customHeight="1">
      <c r="A63" s="27" t="s">
        <v>19</v>
      </c>
      <c r="B63" s="22" t="s">
        <v>290</v>
      </c>
      <c r="C63" s="22" t="s">
        <v>12</v>
      </c>
      <c r="D63" s="21">
        <v>43700000</v>
      </c>
      <c r="E63" s="21">
        <v>43700000</v>
      </c>
      <c r="F63" s="21">
        <v>42021725.81</v>
      </c>
    </row>
    <row r="64" spans="1:6" ht="15.75">
      <c r="A64" s="27" t="s">
        <v>162</v>
      </c>
      <c r="B64" s="22" t="s">
        <v>290</v>
      </c>
      <c r="C64" s="22" t="s">
        <v>454</v>
      </c>
      <c r="D64" s="21">
        <v>42000000</v>
      </c>
      <c r="E64" s="21">
        <v>42000000</v>
      </c>
      <c r="F64" s="21">
        <v>40791543.81</v>
      </c>
    </row>
    <row r="65" spans="1:6" ht="36.75" customHeight="1">
      <c r="A65" s="27" t="s">
        <v>167</v>
      </c>
      <c r="B65" s="22" t="s">
        <v>290</v>
      </c>
      <c r="C65" s="22" t="s">
        <v>144</v>
      </c>
      <c r="D65" s="21">
        <v>1700000</v>
      </c>
      <c r="E65" s="21">
        <v>1700000</v>
      </c>
      <c r="F65" s="21">
        <v>1230182</v>
      </c>
    </row>
    <row r="66" spans="1:6" ht="31.5">
      <c r="A66" s="26" t="s">
        <v>220</v>
      </c>
      <c r="B66" s="24" t="s">
        <v>270</v>
      </c>
      <c r="C66" s="24"/>
      <c r="D66" s="23">
        <f>SUM(D67,D70,D76)</f>
        <v>13384330</v>
      </c>
      <c r="E66" s="23">
        <f>SUM(E67,E70,E76)</f>
        <v>13384330</v>
      </c>
      <c r="F66" s="23">
        <f>SUM(F67,F70,F76)</f>
        <v>11802522.98</v>
      </c>
    </row>
    <row r="67" spans="1:6" ht="34.5" customHeight="1">
      <c r="A67" s="27" t="s">
        <v>476</v>
      </c>
      <c r="B67" s="22" t="s">
        <v>111</v>
      </c>
      <c r="C67" s="22"/>
      <c r="D67" s="21">
        <v>1505260</v>
      </c>
      <c r="E67" s="21">
        <v>1505260</v>
      </c>
      <c r="F67" s="21">
        <v>1187199.44</v>
      </c>
    </row>
    <row r="68" spans="1:6" s="1" customFormat="1" ht="31.5">
      <c r="A68" s="27" t="s">
        <v>265</v>
      </c>
      <c r="B68" s="22" t="s">
        <v>111</v>
      </c>
      <c r="C68" s="22" t="s">
        <v>13</v>
      </c>
      <c r="D68" s="21">
        <v>1505260</v>
      </c>
      <c r="E68" s="21">
        <v>1505260</v>
      </c>
      <c r="F68" s="21">
        <v>1187199.44</v>
      </c>
    </row>
    <row r="69" spans="1:6" s="1" customFormat="1" ht="31.5">
      <c r="A69" s="27" t="s">
        <v>20</v>
      </c>
      <c r="B69" s="22" t="s">
        <v>111</v>
      </c>
      <c r="C69" s="22" t="s">
        <v>175</v>
      </c>
      <c r="D69" s="21">
        <v>1505260</v>
      </c>
      <c r="E69" s="21">
        <v>1505260</v>
      </c>
      <c r="F69" s="21">
        <v>1187199.44</v>
      </c>
    </row>
    <row r="70" spans="1:6" ht="31.5">
      <c r="A70" s="27" t="s">
        <v>245</v>
      </c>
      <c r="B70" s="22" t="s">
        <v>291</v>
      </c>
      <c r="C70" s="22"/>
      <c r="D70" s="21">
        <v>9329070</v>
      </c>
      <c r="E70" s="33">
        <v>9329070</v>
      </c>
      <c r="F70" s="21">
        <v>8066657.57</v>
      </c>
    </row>
    <row r="71" spans="1:6" s="1" customFormat="1" ht="31.5">
      <c r="A71" s="27" t="s">
        <v>265</v>
      </c>
      <c r="B71" s="22" t="s">
        <v>291</v>
      </c>
      <c r="C71" s="22" t="s">
        <v>13</v>
      </c>
      <c r="D71" s="21">
        <v>5335435</v>
      </c>
      <c r="E71" s="21">
        <v>5335435</v>
      </c>
      <c r="F71" s="21">
        <v>4374798.94</v>
      </c>
    </row>
    <row r="72" spans="1:6" s="1" customFormat="1" ht="31.5">
      <c r="A72" s="27" t="s">
        <v>20</v>
      </c>
      <c r="B72" s="22" t="s">
        <v>291</v>
      </c>
      <c r="C72" s="22" t="s">
        <v>175</v>
      </c>
      <c r="D72" s="21">
        <v>5335435</v>
      </c>
      <c r="E72" s="21">
        <v>5335435</v>
      </c>
      <c r="F72" s="21">
        <v>4374798.94</v>
      </c>
    </row>
    <row r="73" spans="1:6" s="1" customFormat="1" ht="47.25">
      <c r="A73" s="27" t="s">
        <v>19</v>
      </c>
      <c r="B73" s="22" t="s">
        <v>291</v>
      </c>
      <c r="C73" s="22" t="s">
        <v>12</v>
      </c>
      <c r="D73" s="21">
        <v>3993635</v>
      </c>
      <c r="E73" s="21">
        <v>3993635</v>
      </c>
      <c r="F73" s="21">
        <v>3691858.63</v>
      </c>
    </row>
    <row r="74" spans="1:6" ht="15.75">
      <c r="A74" s="27" t="s">
        <v>162</v>
      </c>
      <c r="B74" s="22" t="s">
        <v>291</v>
      </c>
      <c r="C74" s="22" t="s">
        <v>454</v>
      </c>
      <c r="D74" s="21">
        <v>2735035</v>
      </c>
      <c r="E74" s="21">
        <v>2735035</v>
      </c>
      <c r="F74" s="21">
        <v>2490360.8</v>
      </c>
    </row>
    <row r="75" spans="1:6" ht="15.75">
      <c r="A75" s="27" t="s">
        <v>169</v>
      </c>
      <c r="B75" s="22" t="s">
        <v>291</v>
      </c>
      <c r="C75" s="22" t="s">
        <v>147</v>
      </c>
      <c r="D75" s="21">
        <v>1258600</v>
      </c>
      <c r="E75" s="21">
        <v>1258600</v>
      </c>
      <c r="F75" s="21">
        <v>1201497.83</v>
      </c>
    </row>
    <row r="76" spans="1:6" ht="31.5">
      <c r="A76" s="27" t="s">
        <v>25</v>
      </c>
      <c r="B76" s="22" t="s">
        <v>292</v>
      </c>
      <c r="C76" s="22"/>
      <c r="D76" s="21">
        <v>2550000</v>
      </c>
      <c r="E76" s="21">
        <v>2550000</v>
      </c>
      <c r="F76" s="21">
        <v>2548665.97</v>
      </c>
    </row>
    <row r="77" spans="1:6" ht="31.5">
      <c r="A77" s="27" t="s">
        <v>265</v>
      </c>
      <c r="B77" s="22" t="s">
        <v>292</v>
      </c>
      <c r="C77" s="22" t="s">
        <v>13</v>
      </c>
      <c r="D77" s="21">
        <v>2550000</v>
      </c>
      <c r="E77" s="21">
        <v>2550000</v>
      </c>
      <c r="F77" s="21">
        <v>2548665.97</v>
      </c>
    </row>
    <row r="78" spans="1:6" ht="31.5">
      <c r="A78" s="27" t="s">
        <v>20</v>
      </c>
      <c r="B78" s="22" t="s">
        <v>292</v>
      </c>
      <c r="C78" s="22" t="s">
        <v>175</v>
      </c>
      <c r="D78" s="21">
        <v>2550000</v>
      </c>
      <c r="E78" s="21">
        <v>2550000</v>
      </c>
      <c r="F78" s="21">
        <v>2548665.97</v>
      </c>
    </row>
    <row r="79" spans="1:6" ht="31.5">
      <c r="A79" s="26" t="s">
        <v>221</v>
      </c>
      <c r="B79" s="24" t="s">
        <v>271</v>
      </c>
      <c r="C79" s="24"/>
      <c r="D79" s="23">
        <f>SUM(D80,D84)</f>
        <v>39240534</v>
      </c>
      <c r="E79" s="23">
        <f>SUM(E80,E84)</f>
        <v>39240534</v>
      </c>
      <c r="F79" s="23">
        <f>SUM(F80,F84)</f>
        <v>38945328.5</v>
      </c>
    </row>
    <row r="80" spans="1:6" s="1" customFormat="1" ht="31.5">
      <c r="A80" s="27" t="s">
        <v>499</v>
      </c>
      <c r="B80" s="22" t="s">
        <v>293</v>
      </c>
      <c r="C80" s="22"/>
      <c r="D80" s="21">
        <v>38503454</v>
      </c>
      <c r="E80" s="21">
        <v>38503454</v>
      </c>
      <c r="F80" s="21">
        <v>38410901.5</v>
      </c>
    </row>
    <row r="81" spans="1:6" s="1" customFormat="1" ht="47.25">
      <c r="A81" s="27" t="s">
        <v>19</v>
      </c>
      <c r="B81" s="22" t="s">
        <v>293</v>
      </c>
      <c r="C81" s="22" t="s">
        <v>12</v>
      </c>
      <c r="D81" s="21">
        <v>38503454</v>
      </c>
      <c r="E81" s="21">
        <v>38503454</v>
      </c>
      <c r="F81" s="21">
        <v>38410901.5</v>
      </c>
    </row>
    <row r="82" spans="1:6" s="1" customFormat="1" ht="15.75">
      <c r="A82" s="27" t="s">
        <v>162</v>
      </c>
      <c r="B82" s="22" t="s">
        <v>293</v>
      </c>
      <c r="C82" s="22" t="s">
        <v>454</v>
      </c>
      <c r="D82" s="21">
        <v>38503454</v>
      </c>
      <c r="E82" s="21">
        <v>38253454</v>
      </c>
      <c r="F82" s="21">
        <v>38172071.9</v>
      </c>
    </row>
    <row r="83" spans="1:6" ht="15.75">
      <c r="A83" s="27" t="s">
        <v>169</v>
      </c>
      <c r="B83" s="22" t="s">
        <v>293</v>
      </c>
      <c r="C83" s="22" t="s">
        <v>147</v>
      </c>
      <c r="D83" s="21">
        <v>250000</v>
      </c>
      <c r="E83" s="21">
        <v>250000</v>
      </c>
      <c r="F83" s="21">
        <v>238829.6</v>
      </c>
    </row>
    <row r="84" spans="1:6" ht="31.5">
      <c r="A84" s="27" t="s">
        <v>261</v>
      </c>
      <c r="B84" s="22" t="s">
        <v>294</v>
      </c>
      <c r="C84" s="22"/>
      <c r="D84" s="21">
        <v>737080</v>
      </c>
      <c r="E84" s="21">
        <v>737080</v>
      </c>
      <c r="F84" s="21">
        <v>534427</v>
      </c>
    </row>
    <row r="85" spans="1:6" ht="47.25">
      <c r="A85" s="27" t="s">
        <v>19</v>
      </c>
      <c r="B85" s="22" t="s">
        <v>294</v>
      </c>
      <c r="C85" s="22" t="s">
        <v>12</v>
      </c>
      <c r="D85" s="21">
        <v>737080</v>
      </c>
      <c r="E85" s="21">
        <v>737080</v>
      </c>
      <c r="F85" s="21">
        <v>534427</v>
      </c>
    </row>
    <row r="86" spans="1:6" ht="15.75">
      <c r="A86" s="27" t="s">
        <v>162</v>
      </c>
      <c r="B86" s="22" t="s">
        <v>294</v>
      </c>
      <c r="C86" s="22" t="s">
        <v>454</v>
      </c>
      <c r="D86" s="21">
        <v>200000</v>
      </c>
      <c r="E86" s="21">
        <v>200000</v>
      </c>
      <c r="F86" s="21">
        <v>0</v>
      </c>
    </row>
    <row r="87" spans="1:6" s="1" customFormat="1" ht="15.75">
      <c r="A87" s="27" t="s">
        <v>169</v>
      </c>
      <c r="B87" s="22" t="s">
        <v>294</v>
      </c>
      <c r="C87" s="22" t="s">
        <v>147</v>
      </c>
      <c r="D87" s="21">
        <v>537080</v>
      </c>
      <c r="E87" s="21">
        <v>537080</v>
      </c>
      <c r="F87" s="21">
        <v>534427</v>
      </c>
    </row>
    <row r="88" spans="1:6" s="1" customFormat="1" ht="47.25">
      <c r="A88" s="26" t="s">
        <v>26</v>
      </c>
      <c r="B88" s="24" t="s">
        <v>272</v>
      </c>
      <c r="C88" s="24"/>
      <c r="D88" s="23">
        <f>SUM(D89,D92)</f>
        <v>7209000</v>
      </c>
      <c r="E88" s="23">
        <f>SUM(E89,E92)</f>
        <v>7209000</v>
      </c>
      <c r="F88" s="23">
        <f>SUM(F89,F92)</f>
        <v>7046601.56</v>
      </c>
    </row>
    <row r="89" spans="1:6" s="1" customFormat="1" ht="33" customHeight="1">
      <c r="A89" s="27" t="s">
        <v>27</v>
      </c>
      <c r="B89" s="22" t="s">
        <v>295</v>
      </c>
      <c r="C89" s="22"/>
      <c r="D89" s="21">
        <v>7032000</v>
      </c>
      <c r="E89" s="21">
        <v>7032000</v>
      </c>
      <c r="F89" s="21">
        <v>6960601.56</v>
      </c>
    </row>
    <row r="90" spans="1:6" s="1" customFormat="1" ht="47.25">
      <c r="A90" s="27" t="s">
        <v>19</v>
      </c>
      <c r="B90" s="22" t="s">
        <v>295</v>
      </c>
      <c r="C90" s="22" t="s">
        <v>12</v>
      </c>
      <c r="D90" s="21">
        <v>7032000</v>
      </c>
      <c r="E90" s="21">
        <v>7032000</v>
      </c>
      <c r="F90" s="21">
        <v>6960601.56</v>
      </c>
    </row>
    <row r="91" spans="1:6" s="1" customFormat="1" ht="15.75">
      <c r="A91" s="27" t="s">
        <v>162</v>
      </c>
      <c r="B91" s="22" t="s">
        <v>295</v>
      </c>
      <c r="C91" s="22" t="s">
        <v>454</v>
      </c>
      <c r="D91" s="21">
        <v>7032000</v>
      </c>
      <c r="E91" s="21">
        <v>7032000</v>
      </c>
      <c r="F91" s="21">
        <v>6960601.56</v>
      </c>
    </row>
    <row r="92" spans="1:6" s="1" customFormat="1" ht="31.5">
      <c r="A92" s="27" t="s">
        <v>28</v>
      </c>
      <c r="B92" s="22" t="s">
        <v>404</v>
      </c>
      <c r="C92" s="22"/>
      <c r="D92" s="21">
        <v>177000</v>
      </c>
      <c r="E92" s="21">
        <v>177000</v>
      </c>
      <c r="F92" s="21">
        <v>86000</v>
      </c>
    </row>
    <row r="93" spans="1:6" s="1" customFormat="1" ht="47.25">
      <c r="A93" s="27" t="s">
        <v>19</v>
      </c>
      <c r="B93" s="22" t="s">
        <v>404</v>
      </c>
      <c r="C93" s="22" t="s">
        <v>12</v>
      </c>
      <c r="D93" s="21">
        <v>177000</v>
      </c>
      <c r="E93" s="21">
        <v>177000</v>
      </c>
      <c r="F93" s="21">
        <v>86000</v>
      </c>
    </row>
    <row r="94" spans="1:6" s="1" customFormat="1" ht="15.75">
      <c r="A94" s="27" t="s">
        <v>162</v>
      </c>
      <c r="B94" s="22" t="s">
        <v>404</v>
      </c>
      <c r="C94" s="22" t="s">
        <v>454</v>
      </c>
      <c r="D94" s="21">
        <v>177000</v>
      </c>
      <c r="E94" s="21">
        <v>177000</v>
      </c>
      <c r="F94" s="21">
        <v>86000</v>
      </c>
    </row>
    <row r="95" spans="1:6" s="1" customFormat="1" ht="32.25" customHeight="1">
      <c r="A95" s="26" t="s">
        <v>222</v>
      </c>
      <c r="B95" s="24" t="s">
        <v>273</v>
      </c>
      <c r="C95" s="24"/>
      <c r="D95" s="23">
        <f>SUM(D96,D103,D110,D113,D116)</f>
        <v>68621542.72</v>
      </c>
      <c r="E95" s="23">
        <f>SUM(E96,E103,E110,E113,E116)</f>
        <v>68621542.72</v>
      </c>
      <c r="F95" s="23">
        <f>SUM(F96,F103,F110,F113,F116)</f>
        <v>67721538.49000001</v>
      </c>
    </row>
    <row r="96" spans="1:6" s="1" customFormat="1" ht="18.75" customHeight="1">
      <c r="A96" s="27" t="s">
        <v>500</v>
      </c>
      <c r="B96" s="22" t="s">
        <v>296</v>
      </c>
      <c r="C96" s="22"/>
      <c r="D96" s="21">
        <v>8493000</v>
      </c>
      <c r="E96" s="21">
        <v>8493000</v>
      </c>
      <c r="F96" s="21">
        <v>8182839.16</v>
      </c>
    </row>
    <row r="97" spans="1:6" s="1" customFormat="1" ht="78.75">
      <c r="A97" s="27" t="s">
        <v>170</v>
      </c>
      <c r="B97" s="22" t="s">
        <v>296</v>
      </c>
      <c r="C97" s="22" t="s">
        <v>17</v>
      </c>
      <c r="D97" s="21">
        <v>7966800</v>
      </c>
      <c r="E97" s="21">
        <v>7966800</v>
      </c>
      <c r="F97" s="21">
        <v>7734840.91</v>
      </c>
    </row>
    <row r="98" spans="1:6" s="1" customFormat="1" ht="31.5">
      <c r="A98" s="27" t="s">
        <v>171</v>
      </c>
      <c r="B98" s="22" t="s">
        <v>296</v>
      </c>
      <c r="C98" s="22" t="s">
        <v>174</v>
      </c>
      <c r="D98" s="21">
        <v>7966800</v>
      </c>
      <c r="E98" s="21">
        <v>7966800</v>
      </c>
      <c r="F98" s="21">
        <v>7734840.91</v>
      </c>
    </row>
    <row r="99" spans="1:6" s="1" customFormat="1" ht="31.5">
      <c r="A99" s="27" t="s">
        <v>265</v>
      </c>
      <c r="B99" s="22" t="s">
        <v>296</v>
      </c>
      <c r="C99" s="22" t="s">
        <v>13</v>
      </c>
      <c r="D99" s="21">
        <v>518970</v>
      </c>
      <c r="E99" s="21">
        <v>518970</v>
      </c>
      <c r="F99" s="21">
        <v>445648.48</v>
      </c>
    </row>
    <row r="100" spans="1:6" s="1" customFormat="1" ht="31.5">
      <c r="A100" s="27" t="s">
        <v>20</v>
      </c>
      <c r="B100" s="22" t="s">
        <v>296</v>
      </c>
      <c r="C100" s="22" t="s">
        <v>175</v>
      </c>
      <c r="D100" s="21">
        <v>518970</v>
      </c>
      <c r="E100" s="21">
        <v>518970</v>
      </c>
      <c r="F100" s="21">
        <v>445648.48</v>
      </c>
    </row>
    <row r="101" spans="1:6" s="1" customFormat="1" ht="15.75">
      <c r="A101" s="27" t="s">
        <v>172</v>
      </c>
      <c r="B101" s="22" t="s">
        <v>296</v>
      </c>
      <c r="C101" s="22" t="s">
        <v>16</v>
      </c>
      <c r="D101" s="21">
        <v>7230</v>
      </c>
      <c r="E101" s="21">
        <v>7230</v>
      </c>
      <c r="F101" s="21">
        <v>2349.77</v>
      </c>
    </row>
    <row r="102" spans="1:6" s="1" customFormat="1" ht="15.75">
      <c r="A102" s="27" t="s">
        <v>173</v>
      </c>
      <c r="B102" s="22" t="s">
        <v>296</v>
      </c>
      <c r="C102" s="22" t="s">
        <v>176</v>
      </c>
      <c r="D102" s="21">
        <v>7230</v>
      </c>
      <c r="E102" s="21">
        <v>7230</v>
      </c>
      <c r="F102" s="21">
        <v>2349.77</v>
      </c>
    </row>
    <row r="103" spans="1:6" s="1" customFormat="1" ht="31.5">
      <c r="A103" s="27" t="s">
        <v>501</v>
      </c>
      <c r="B103" s="22" t="s">
        <v>297</v>
      </c>
      <c r="C103" s="22"/>
      <c r="D103" s="21">
        <v>37410000</v>
      </c>
      <c r="E103" s="21">
        <v>37410000</v>
      </c>
      <c r="F103" s="21">
        <v>37067639.4</v>
      </c>
    </row>
    <row r="104" spans="1:6" s="1" customFormat="1" ht="78.75">
      <c r="A104" s="27" t="s">
        <v>170</v>
      </c>
      <c r="B104" s="22" t="s">
        <v>297</v>
      </c>
      <c r="C104" s="22" t="s">
        <v>17</v>
      </c>
      <c r="D104" s="21">
        <v>33650850</v>
      </c>
      <c r="E104" s="21">
        <v>33650850</v>
      </c>
      <c r="F104" s="21">
        <v>33627196.78</v>
      </c>
    </row>
    <row r="105" spans="1:6" s="1" customFormat="1" ht="15.75">
      <c r="A105" s="27" t="s">
        <v>177</v>
      </c>
      <c r="B105" s="22" t="s">
        <v>297</v>
      </c>
      <c r="C105" s="22" t="s">
        <v>148</v>
      </c>
      <c r="D105" s="21">
        <v>33650850</v>
      </c>
      <c r="E105" s="21">
        <v>33650850</v>
      </c>
      <c r="F105" s="21">
        <v>33627196.78</v>
      </c>
    </row>
    <row r="106" spans="1:6" s="1" customFormat="1" ht="31.5">
      <c r="A106" s="27" t="s">
        <v>265</v>
      </c>
      <c r="B106" s="22" t="s">
        <v>297</v>
      </c>
      <c r="C106" s="22" t="s">
        <v>13</v>
      </c>
      <c r="D106" s="21">
        <v>3736596</v>
      </c>
      <c r="E106" s="21">
        <v>3736596</v>
      </c>
      <c r="F106" s="21">
        <v>3425017.06</v>
      </c>
    </row>
    <row r="107" spans="1:6" s="1" customFormat="1" ht="31.5">
      <c r="A107" s="27" t="s">
        <v>20</v>
      </c>
      <c r="B107" s="22" t="s">
        <v>297</v>
      </c>
      <c r="C107" s="22" t="s">
        <v>175</v>
      </c>
      <c r="D107" s="21">
        <v>3736596</v>
      </c>
      <c r="E107" s="21">
        <v>3736596</v>
      </c>
      <c r="F107" s="21">
        <v>3425017.06</v>
      </c>
    </row>
    <row r="108" spans="1:6" s="1" customFormat="1" ht="15.75">
      <c r="A108" s="27" t="s">
        <v>172</v>
      </c>
      <c r="B108" s="22" t="s">
        <v>297</v>
      </c>
      <c r="C108" s="22" t="s">
        <v>16</v>
      </c>
      <c r="D108" s="21">
        <v>22554</v>
      </c>
      <c r="E108" s="21">
        <v>22554</v>
      </c>
      <c r="F108" s="21">
        <v>15425.56</v>
      </c>
    </row>
    <row r="109" spans="1:6" s="1" customFormat="1" ht="15.75">
      <c r="A109" s="27" t="s">
        <v>173</v>
      </c>
      <c r="B109" s="22" t="s">
        <v>297</v>
      </c>
      <c r="C109" s="22" t="s">
        <v>176</v>
      </c>
      <c r="D109" s="21">
        <v>22554</v>
      </c>
      <c r="E109" s="21">
        <v>22554</v>
      </c>
      <c r="F109" s="21">
        <v>15425.56</v>
      </c>
    </row>
    <row r="110" spans="1:6" s="1" customFormat="1" ht="31.5">
      <c r="A110" s="27" t="s">
        <v>502</v>
      </c>
      <c r="B110" s="22" t="s">
        <v>298</v>
      </c>
      <c r="C110" s="22"/>
      <c r="D110" s="21">
        <v>500000</v>
      </c>
      <c r="E110" s="21">
        <v>500000</v>
      </c>
      <c r="F110" s="21">
        <v>330000</v>
      </c>
    </row>
    <row r="111" spans="1:6" s="1" customFormat="1" ht="15.75">
      <c r="A111" s="27" t="s">
        <v>163</v>
      </c>
      <c r="B111" s="22" t="s">
        <v>298</v>
      </c>
      <c r="C111" s="22" t="s">
        <v>14</v>
      </c>
      <c r="D111" s="21">
        <v>500000</v>
      </c>
      <c r="E111" s="21">
        <v>500000</v>
      </c>
      <c r="F111" s="21">
        <v>330000</v>
      </c>
    </row>
    <row r="112" spans="1:6" s="1" customFormat="1" ht="31.5">
      <c r="A112" s="27" t="s">
        <v>168</v>
      </c>
      <c r="B112" s="22" t="s">
        <v>298</v>
      </c>
      <c r="C112" s="22" t="s">
        <v>149</v>
      </c>
      <c r="D112" s="21">
        <v>500000</v>
      </c>
      <c r="E112" s="21">
        <v>500000</v>
      </c>
      <c r="F112" s="21">
        <v>330000</v>
      </c>
    </row>
    <row r="113" spans="1:6" s="1" customFormat="1" ht="15.75">
      <c r="A113" s="27" t="s">
        <v>258</v>
      </c>
      <c r="B113" s="22" t="s">
        <v>299</v>
      </c>
      <c r="C113" s="22"/>
      <c r="D113" s="21">
        <v>300000</v>
      </c>
      <c r="E113" s="21">
        <v>300000</v>
      </c>
      <c r="F113" s="21">
        <v>300000</v>
      </c>
    </row>
    <row r="114" spans="1:6" s="1" customFormat="1" ht="47.25">
      <c r="A114" s="27" t="s">
        <v>19</v>
      </c>
      <c r="B114" s="22" t="s">
        <v>299</v>
      </c>
      <c r="C114" s="22" t="s">
        <v>12</v>
      </c>
      <c r="D114" s="21">
        <v>300000</v>
      </c>
      <c r="E114" s="21">
        <v>300000</v>
      </c>
      <c r="F114" s="21">
        <v>300000</v>
      </c>
    </row>
    <row r="115" spans="1:6" s="1" customFormat="1" ht="15.75">
      <c r="A115" s="27" t="s">
        <v>162</v>
      </c>
      <c r="B115" s="22" t="s">
        <v>299</v>
      </c>
      <c r="C115" s="22" t="s">
        <v>454</v>
      </c>
      <c r="D115" s="21">
        <v>300000</v>
      </c>
      <c r="E115" s="21">
        <v>300000</v>
      </c>
      <c r="F115" s="21">
        <v>300000</v>
      </c>
    </row>
    <row r="116" spans="1:6" s="1" customFormat="1" ht="15.75">
      <c r="A116" s="27" t="s">
        <v>29</v>
      </c>
      <c r="B116" s="22" t="s">
        <v>443</v>
      </c>
      <c r="C116" s="22"/>
      <c r="D116" s="21">
        <v>21918542.72</v>
      </c>
      <c r="E116" s="21">
        <v>21918542.72</v>
      </c>
      <c r="F116" s="21">
        <v>21841059.93</v>
      </c>
    </row>
    <row r="117" spans="1:6" ht="31.5">
      <c r="A117" s="27" t="s">
        <v>265</v>
      </c>
      <c r="B117" s="22" t="s">
        <v>443</v>
      </c>
      <c r="C117" s="22" t="s">
        <v>13</v>
      </c>
      <c r="D117" s="21">
        <v>215008.94</v>
      </c>
      <c r="E117" s="21">
        <v>215008.94</v>
      </c>
      <c r="F117" s="21">
        <v>209320.62</v>
      </c>
    </row>
    <row r="118" spans="1:6" ht="31.5">
      <c r="A118" s="27" t="s">
        <v>20</v>
      </c>
      <c r="B118" s="22" t="s">
        <v>443</v>
      </c>
      <c r="C118" s="22" t="s">
        <v>175</v>
      </c>
      <c r="D118" s="21">
        <v>215008.94</v>
      </c>
      <c r="E118" s="21">
        <v>215008.94</v>
      </c>
      <c r="F118" s="21">
        <v>209320.62</v>
      </c>
    </row>
    <row r="119" spans="1:6" s="1" customFormat="1" ht="15.75">
      <c r="A119" s="27" t="s">
        <v>163</v>
      </c>
      <c r="B119" s="22" t="s">
        <v>443</v>
      </c>
      <c r="C119" s="22" t="s">
        <v>14</v>
      </c>
      <c r="D119" s="21">
        <v>21703533.78</v>
      </c>
      <c r="E119" s="21">
        <v>21572133.78</v>
      </c>
      <c r="F119" s="21">
        <v>21500339.31</v>
      </c>
    </row>
    <row r="120" spans="1:6" s="1" customFormat="1" ht="18.75" customHeight="1">
      <c r="A120" s="27" t="s">
        <v>164</v>
      </c>
      <c r="B120" s="22" t="s">
        <v>443</v>
      </c>
      <c r="C120" s="22" t="s">
        <v>145</v>
      </c>
      <c r="D120" s="21">
        <v>21703533.78</v>
      </c>
      <c r="E120" s="21">
        <v>21572133.78</v>
      </c>
      <c r="F120" s="21">
        <v>21500339.31</v>
      </c>
    </row>
    <row r="121" spans="1:6" s="1" customFormat="1" ht="15.75">
      <c r="A121" s="27" t="s">
        <v>172</v>
      </c>
      <c r="B121" s="22" t="s">
        <v>443</v>
      </c>
      <c r="C121" s="22" t="s">
        <v>16</v>
      </c>
      <c r="D121" s="21">
        <v>0</v>
      </c>
      <c r="E121" s="21">
        <v>131400</v>
      </c>
      <c r="F121" s="21">
        <v>131400</v>
      </c>
    </row>
    <row r="122" spans="1:6" s="1" customFormat="1" ht="15.75">
      <c r="A122" s="27" t="s">
        <v>173</v>
      </c>
      <c r="B122" s="22" t="s">
        <v>443</v>
      </c>
      <c r="C122" s="22" t="s">
        <v>176</v>
      </c>
      <c r="D122" s="21">
        <v>0</v>
      </c>
      <c r="E122" s="21">
        <v>131400</v>
      </c>
      <c r="F122" s="21">
        <v>131400</v>
      </c>
    </row>
    <row r="123" spans="1:6" ht="31.5">
      <c r="A123" s="26" t="s">
        <v>211</v>
      </c>
      <c r="B123" s="24" t="s">
        <v>274</v>
      </c>
      <c r="C123" s="24"/>
      <c r="D123" s="23">
        <f>SUM(D124,D153,D163,D173,D180)</f>
        <v>275097336.7</v>
      </c>
      <c r="E123" s="23">
        <f>SUM(E124,E153,E163,E173,E180)</f>
        <v>275097336.7</v>
      </c>
      <c r="F123" s="23">
        <f>SUM(F124,F153,F163,F173,F180)</f>
        <v>269363494.39</v>
      </c>
    </row>
    <row r="124" spans="1:6" ht="35.25" customHeight="1">
      <c r="A124" s="26" t="s">
        <v>30</v>
      </c>
      <c r="B124" s="24" t="s">
        <v>275</v>
      </c>
      <c r="C124" s="24"/>
      <c r="D124" s="23">
        <f>SUM(D125,D129,D133,D137,D140,D143,D147,D150)</f>
        <v>100575010.7</v>
      </c>
      <c r="E124" s="23">
        <f>SUM(E125,E129,E133,E137,E140,E143,E147,E150)</f>
        <v>100575010.7</v>
      </c>
      <c r="F124" s="23">
        <f>SUM(F125,F129,F133,F137,F140,F143,F147,F150)</f>
        <v>97027796.3</v>
      </c>
    </row>
    <row r="125" spans="1:6" s="1" customFormat="1" ht="21.75" customHeight="1">
      <c r="A125" s="27" t="s">
        <v>206</v>
      </c>
      <c r="B125" s="22" t="s">
        <v>300</v>
      </c>
      <c r="C125" s="22"/>
      <c r="D125" s="21">
        <v>5700000</v>
      </c>
      <c r="E125" s="21">
        <v>5700000</v>
      </c>
      <c r="F125" s="21">
        <v>5629456</v>
      </c>
    </row>
    <row r="126" spans="1:6" s="1" customFormat="1" ht="47.25">
      <c r="A126" s="27" t="s">
        <v>19</v>
      </c>
      <c r="B126" s="22" t="s">
        <v>300</v>
      </c>
      <c r="C126" s="22" t="s">
        <v>12</v>
      </c>
      <c r="D126" s="21">
        <v>5700000</v>
      </c>
      <c r="E126" s="21">
        <v>5700000</v>
      </c>
      <c r="F126" s="21">
        <v>5629456</v>
      </c>
    </row>
    <row r="127" spans="1:6" ht="15.75">
      <c r="A127" s="27" t="s">
        <v>162</v>
      </c>
      <c r="B127" s="22" t="s">
        <v>300</v>
      </c>
      <c r="C127" s="22" t="s">
        <v>454</v>
      </c>
      <c r="D127" s="21">
        <v>4760000</v>
      </c>
      <c r="E127" s="21">
        <v>4760000</v>
      </c>
      <c r="F127" s="21">
        <v>4749901</v>
      </c>
    </row>
    <row r="128" spans="1:6" ht="15.75">
      <c r="A128" s="27" t="s">
        <v>169</v>
      </c>
      <c r="B128" s="22" t="s">
        <v>300</v>
      </c>
      <c r="C128" s="22" t="s">
        <v>147</v>
      </c>
      <c r="D128" s="21">
        <v>940000</v>
      </c>
      <c r="E128" s="21">
        <v>940000</v>
      </c>
      <c r="F128" s="21">
        <v>879555</v>
      </c>
    </row>
    <row r="129" spans="1:6" s="1" customFormat="1" ht="31.5">
      <c r="A129" s="27" t="s">
        <v>31</v>
      </c>
      <c r="B129" s="22" t="s">
        <v>301</v>
      </c>
      <c r="C129" s="22"/>
      <c r="D129" s="21">
        <v>87468722.7</v>
      </c>
      <c r="E129" s="21">
        <v>87468722.7</v>
      </c>
      <c r="F129" s="21">
        <v>86428946.36</v>
      </c>
    </row>
    <row r="130" spans="1:6" s="1" customFormat="1" ht="47.25">
      <c r="A130" s="27" t="s">
        <v>19</v>
      </c>
      <c r="B130" s="22" t="s">
        <v>301</v>
      </c>
      <c r="C130" s="22" t="s">
        <v>12</v>
      </c>
      <c r="D130" s="21">
        <v>87468722.7</v>
      </c>
      <c r="E130" s="21">
        <v>87468722.7</v>
      </c>
      <c r="F130" s="21">
        <v>86428946.36</v>
      </c>
    </row>
    <row r="131" spans="1:6" s="1" customFormat="1" ht="15.75">
      <c r="A131" s="27" t="s">
        <v>162</v>
      </c>
      <c r="B131" s="22" t="s">
        <v>301</v>
      </c>
      <c r="C131" s="22" t="s">
        <v>454</v>
      </c>
      <c r="D131" s="21">
        <v>48524350.7</v>
      </c>
      <c r="E131" s="21">
        <v>48524350.7</v>
      </c>
      <c r="F131" s="21">
        <v>48025654.14</v>
      </c>
    </row>
    <row r="132" spans="1:6" s="1" customFormat="1" ht="15.75">
      <c r="A132" s="27" t="s">
        <v>169</v>
      </c>
      <c r="B132" s="22" t="s">
        <v>301</v>
      </c>
      <c r="C132" s="22" t="s">
        <v>147</v>
      </c>
      <c r="D132" s="21">
        <v>38944372</v>
      </c>
      <c r="E132" s="21">
        <v>38944372</v>
      </c>
      <c r="F132" s="21">
        <v>38403292.22</v>
      </c>
    </row>
    <row r="133" spans="1:6" s="1" customFormat="1" ht="47.25">
      <c r="A133" s="27" t="s">
        <v>503</v>
      </c>
      <c r="B133" s="22" t="s">
        <v>302</v>
      </c>
      <c r="C133" s="22"/>
      <c r="D133" s="21">
        <v>2326288</v>
      </c>
      <c r="E133" s="21">
        <v>2326288</v>
      </c>
      <c r="F133" s="21">
        <v>2214477.94</v>
      </c>
    </row>
    <row r="134" spans="1:6" s="1" customFormat="1" ht="47.25">
      <c r="A134" s="27" t="s">
        <v>19</v>
      </c>
      <c r="B134" s="22" t="s">
        <v>302</v>
      </c>
      <c r="C134" s="22" t="s">
        <v>12</v>
      </c>
      <c r="D134" s="21">
        <v>2326288</v>
      </c>
      <c r="E134" s="21">
        <v>2326288</v>
      </c>
      <c r="F134" s="21">
        <v>2214477.94</v>
      </c>
    </row>
    <row r="135" spans="1:6" s="1" customFormat="1" ht="15.75">
      <c r="A135" s="27" t="s">
        <v>162</v>
      </c>
      <c r="B135" s="22" t="s">
        <v>302</v>
      </c>
      <c r="C135" s="22" t="s">
        <v>454</v>
      </c>
      <c r="D135" s="21">
        <v>2116882</v>
      </c>
      <c r="E135" s="21">
        <v>2116882</v>
      </c>
      <c r="F135" s="21">
        <v>2025072.34</v>
      </c>
    </row>
    <row r="136" spans="1:6" s="1" customFormat="1" ht="15.75">
      <c r="A136" s="27" t="s">
        <v>169</v>
      </c>
      <c r="B136" s="22" t="s">
        <v>302</v>
      </c>
      <c r="C136" s="22" t="s">
        <v>147</v>
      </c>
      <c r="D136" s="21">
        <v>209406</v>
      </c>
      <c r="E136" s="21">
        <v>209406</v>
      </c>
      <c r="F136" s="21">
        <v>189405.6</v>
      </c>
    </row>
    <row r="137" spans="1:6" s="1" customFormat="1" ht="15.75">
      <c r="A137" s="27" t="s">
        <v>32</v>
      </c>
      <c r="B137" s="22" t="s">
        <v>303</v>
      </c>
      <c r="C137" s="22"/>
      <c r="D137" s="21">
        <v>400000</v>
      </c>
      <c r="E137" s="21">
        <v>400000</v>
      </c>
      <c r="F137" s="21">
        <v>400000</v>
      </c>
    </row>
    <row r="138" spans="1:6" s="1" customFormat="1" ht="15.75">
      <c r="A138" s="27" t="s">
        <v>172</v>
      </c>
      <c r="B138" s="22" t="s">
        <v>303</v>
      </c>
      <c r="C138" s="22" t="s">
        <v>16</v>
      </c>
      <c r="D138" s="21">
        <v>400000</v>
      </c>
      <c r="E138" s="21">
        <v>400000</v>
      </c>
      <c r="F138" s="21">
        <v>400000</v>
      </c>
    </row>
    <row r="139" spans="1:6" s="1" customFormat="1" ht="51" customHeight="1">
      <c r="A139" s="27" t="s">
        <v>33</v>
      </c>
      <c r="B139" s="22" t="s">
        <v>303</v>
      </c>
      <c r="C139" s="22" t="s">
        <v>259</v>
      </c>
      <c r="D139" s="21">
        <v>400000</v>
      </c>
      <c r="E139" s="21">
        <v>400000</v>
      </c>
      <c r="F139" s="21">
        <v>400000</v>
      </c>
    </row>
    <row r="140" spans="1:6" s="1" customFormat="1" ht="47.25">
      <c r="A140" s="27" t="s">
        <v>34</v>
      </c>
      <c r="B140" s="22" t="s">
        <v>304</v>
      </c>
      <c r="C140" s="22"/>
      <c r="D140" s="21">
        <v>3550000</v>
      </c>
      <c r="E140" s="21">
        <v>3550000</v>
      </c>
      <c r="F140" s="21">
        <v>1550265</v>
      </c>
    </row>
    <row r="141" spans="1:6" s="1" customFormat="1" ht="15.75">
      <c r="A141" s="27" t="s">
        <v>172</v>
      </c>
      <c r="B141" s="22" t="s">
        <v>304</v>
      </c>
      <c r="C141" s="22" t="s">
        <v>16</v>
      </c>
      <c r="D141" s="21">
        <v>3550000</v>
      </c>
      <c r="E141" s="21">
        <v>3550000</v>
      </c>
      <c r="F141" s="21">
        <v>1550265</v>
      </c>
    </row>
    <row r="142" spans="1:6" s="1" customFormat="1" ht="50.25" customHeight="1">
      <c r="A142" s="27" t="s">
        <v>33</v>
      </c>
      <c r="B142" s="22" t="s">
        <v>304</v>
      </c>
      <c r="C142" s="22" t="s">
        <v>259</v>
      </c>
      <c r="D142" s="21">
        <v>3550000</v>
      </c>
      <c r="E142" s="21">
        <v>3550000</v>
      </c>
      <c r="F142" s="21">
        <v>1550265</v>
      </c>
    </row>
    <row r="143" spans="1:6" s="1" customFormat="1" ht="18.75" customHeight="1">
      <c r="A143" s="27" t="s">
        <v>264</v>
      </c>
      <c r="B143" s="22" t="s">
        <v>305</v>
      </c>
      <c r="C143" s="22"/>
      <c r="D143" s="21">
        <v>300000</v>
      </c>
      <c r="E143" s="21">
        <v>300000</v>
      </c>
      <c r="F143" s="21">
        <v>299992</v>
      </c>
    </row>
    <row r="144" spans="1:6" s="1" customFormat="1" ht="47.25">
      <c r="A144" s="27" t="s">
        <v>19</v>
      </c>
      <c r="B144" s="22" t="s">
        <v>305</v>
      </c>
      <c r="C144" s="22" t="s">
        <v>12</v>
      </c>
      <c r="D144" s="21">
        <v>300000</v>
      </c>
      <c r="E144" s="21">
        <v>300000</v>
      </c>
      <c r="F144" s="21">
        <v>299992</v>
      </c>
    </row>
    <row r="145" spans="1:6" ht="15.75">
      <c r="A145" s="27" t="s">
        <v>162</v>
      </c>
      <c r="B145" s="22" t="s">
        <v>305</v>
      </c>
      <c r="C145" s="22" t="s">
        <v>454</v>
      </c>
      <c r="D145" s="21">
        <v>200000</v>
      </c>
      <c r="E145" s="21">
        <v>200000</v>
      </c>
      <c r="F145" s="21">
        <v>200000</v>
      </c>
    </row>
    <row r="146" spans="1:6" ht="15.75">
      <c r="A146" s="27" t="s">
        <v>169</v>
      </c>
      <c r="B146" s="22" t="s">
        <v>305</v>
      </c>
      <c r="C146" s="22" t="s">
        <v>147</v>
      </c>
      <c r="D146" s="21">
        <v>100000</v>
      </c>
      <c r="E146" s="21">
        <v>100000</v>
      </c>
      <c r="F146" s="21">
        <v>99992</v>
      </c>
    </row>
    <row r="147" spans="1:6" ht="34.5" customHeight="1">
      <c r="A147" s="27" t="s">
        <v>466</v>
      </c>
      <c r="B147" s="22" t="s">
        <v>467</v>
      </c>
      <c r="C147" s="22"/>
      <c r="D147" s="21">
        <v>450000</v>
      </c>
      <c r="E147" s="21">
        <v>450000</v>
      </c>
      <c r="F147" s="21">
        <v>307169</v>
      </c>
    </row>
    <row r="148" spans="1:6" ht="47.25">
      <c r="A148" s="27" t="s">
        <v>19</v>
      </c>
      <c r="B148" s="22" t="s">
        <v>467</v>
      </c>
      <c r="C148" s="22" t="s">
        <v>12</v>
      </c>
      <c r="D148" s="21">
        <v>450000</v>
      </c>
      <c r="E148" s="21">
        <v>450000</v>
      </c>
      <c r="F148" s="21">
        <v>307169</v>
      </c>
    </row>
    <row r="149" spans="1:6" s="1" customFormat="1" ht="15.75">
      <c r="A149" s="27" t="s">
        <v>162</v>
      </c>
      <c r="B149" s="22" t="s">
        <v>467</v>
      </c>
      <c r="C149" s="22" t="s">
        <v>454</v>
      </c>
      <c r="D149" s="21">
        <v>450000</v>
      </c>
      <c r="E149" s="21">
        <v>450000</v>
      </c>
      <c r="F149" s="21">
        <v>307169</v>
      </c>
    </row>
    <row r="150" spans="1:6" s="1" customFormat="1" ht="19.5" customHeight="1">
      <c r="A150" s="27" t="s">
        <v>35</v>
      </c>
      <c r="B150" s="22" t="s">
        <v>112</v>
      </c>
      <c r="C150" s="22"/>
      <c r="D150" s="21">
        <v>380000</v>
      </c>
      <c r="E150" s="21">
        <v>380000</v>
      </c>
      <c r="F150" s="21">
        <v>197490</v>
      </c>
    </row>
    <row r="151" spans="1:6" ht="47.25">
      <c r="A151" s="27" t="s">
        <v>19</v>
      </c>
      <c r="B151" s="22" t="s">
        <v>112</v>
      </c>
      <c r="C151" s="22" t="s">
        <v>12</v>
      </c>
      <c r="D151" s="21">
        <v>380000</v>
      </c>
      <c r="E151" s="21">
        <v>380000</v>
      </c>
      <c r="F151" s="21">
        <v>197490</v>
      </c>
    </row>
    <row r="152" spans="1:6" s="1" customFormat="1" ht="15.75">
      <c r="A152" s="27" t="s">
        <v>162</v>
      </c>
      <c r="B152" s="22" t="s">
        <v>112</v>
      </c>
      <c r="C152" s="22" t="s">
        <v>454</v>
      </c>
      <c r="D152" s="21">
        <v>380000</v>
      </c>
      <c r="E152" s="21">
        <v>380000</v>
      </c>
      <c r="F152" s="21">
        <v>197490</v>
      </c>
    </row>
    <row r="153" spans="1:6" s="1" customFormat="1" ht="31.5">
      <c r="A153" s="26" t="s">
        <v>223</v>
      </c>
      <c r="B153" s="24" t="s">
        <v>276</v>
      </c>
      <c r="C153" s="24"/>
      <c r="D153" s="23">
        <f>SUM(D154,D157,D160)</f>
        <v>49456025</v>
      </c>
      <c r="E153" s="23">
        <f>SUM(E154,E157,E160)</f>
        <v>49456025</v>
      </c>
      <c r="F153" s="23">
        <f>SUM(F154,F157,F160)</f>
        <v>48955995.88</v>
      </c>
    </row>
    <row r="154" spans="1:6" s="1" customFormat="1" ht="31.5">
      <c r="A154" s="27" t="s">
        <v>504</v>
      </c>
      <c r="B154" s="22" t="s">
        <v>306</v>
      </c>
      <c r="C154" s="22"/>
      <c r="D154" s="21">
        <v>48519397</v>
      </c>
      <c r="E154" s="21">
        <v>48519397</v>
      </c>
      <c r="F154" s="21">
        <v>48129159.82</v>
      </c>
    </row>
    <row r="155" spans="1:6" ht="47.25">
      <c r="A155" s="27" t="s">
        <v>19</v>
      </c>
      <c r="B155" s="22" t="s">
        <v>306</v>
      </c>
      <c r="C155" s="22" t="s">
        <v>12</v>
      </c>
      <c r="D155" s="21">
        <v>48519397</v>
      </c>
      <c r="E155" s="21">
        <v>48519397</v>
      </c>
      <c r="F155" s="21">
        <v>48129159.82</v>
      </c>
    </row>
    <row r="156" spans="1:6" s="1" customFormat="1" ht="15.75">
      <c r="A156" s="27" t="s">
        <v>162</v>
      </c>
      <c r="B156" s="22" t="s">
        <v>306</v>
      </c>
      <c r="C156" s="22" t="s">
        <v>454</v>
      </c>
      <c r="D156" s="21">
        <v>48519397</v>
      </c>
      <c r="E156" s="21">
        <v>48519397</v>
      </c>
      <c r="F156" s="21">
        <v>48129159.82</v>
      </c>
    </row>
    <row r="157" spans="1:6" s="1" customFormat="1" ht="47.25">
      <c r="A157" s="27" t="s">
        <v>477</v>
      </c>
      <c r="B157" s="22" t="s">
        <v>113</v>
      </c>
      <c r="C157" s="22"/>
      <c r="D157" s="21">
        <v>6628</v>
      </c>
      <c r="E157" s="21">
        <v>6628</v>
      </c>
      <c r="F157" s="21">
        <v>6628</v>
      </c>
    </row>
    <row r="158" spans="1:6" ht="47.25">
      <c r="A158" s="27" t="s">
        <v>19</v>
      </c>
      <c r="B158" s="22" t="s">
        <v>113</v>
      </c>
      <c r="C158" s="22" t="s">
        <v>12</v>
      </c>
      <c r="D158" s="21">
        <v>6628</v>
      </c>
      <c r="E158" s="21">
        <v>6628</v>
      </c>
      <c r="F158" s="21">
        <v>6628</v>
      </c>
    </row>
    <row r="159" spans="1:6" s="1" customFormat="1" ht="15.75">
      <c r="A159" s="27" t="s">
        <v>162</v>
      </c>
      <c r="B159" s="22" t="s">
        <v>113</v>
      </c>
      <c r="C159" s="22" t="s">
        <v>454</v>
      </c>
      <c r="D159" s="21">
        <v>6628</v>
      </c>
      <c r="E159" s="21">
        <v>6628</v>
      </c>
      <c r="F159" s="21">
        <v>6628</v>
      </c>
    </row>
    <row r="160" spans="1:6" s="1" customFormat="1" ht="47.25">
      <c r="A160" s="27" t="s">
        <v>6</v>
      </c>
      <c r="B160" s="22" t="s">
        <v>307</v>
      </c>
      <c r="C160" s="22"/>
      <c r="D160" s="21">
        <v>930000</v>
      </c>
      <c r="E160" s="21">
        <v>930000</v>
      </c>
      <c r="F160" s="21">
        <v>820208.06</v>
      </c>
    </row>
    <row r="161" spans="1:6" s="1" customFormat="1" ht="47.25">
      <c r="A161" s="27" t="s">
        <v>19</v>
      </c>
      <c r="B161" s="22" t="s">
        <v>307</v>
      </c>
      <c r="C161" s="22" t="s">
        <v>12</v>
      </c>
      <c r="D161" s="21">
        <v>930000</v>
      </c>
      <c r="E161" s="21">
        <v>930000</v>
      </c>
      <c r="F161" s="21">
        <v>820208.06</v>
      </c>
    </row>
    <row r="162" spans="1:6" ht="15.75">
      <c r="A162" s="27" t="s">
        <v>162</v>
      </c>
      <c r="B162" s="22" t="s">
        <v>307</v>
      </c>
      <c r="C162" s="22" t="s">
        <v>454</v>
      </c>
      <c r="D162" s="21">
        <v>930000</v>
      </c>
      <c r="E162" s="21">
        <v>930000</v>
      </c>
      <c r="F162" s="21">
        <v>820208.06</v>
      </c>
    </row>
    <row r="163" spans="1:6" s="1" customFormat="1" ht="31.5">
      <c r="A163" s="26" t="s">
        <v>36</v>
      </c>
      <c r="B163" s="24" t="s">
        <v>277</v>
      </c>
      <c r="C163" s="24"/>
      <c r="D163" s="23">
        <f>SUM(D164,D167,D170)</f>
        <v>21943719</v>
      </c>
      <c r="E163" s="23">
        <f>SUM(E164,E167,E170)</f>
        <v>21943719</v>
      </c>
      <c r="F163" s="23">
        <f>SUM(F164,F167,F170)</f>
        <v>20710400.96</v>
      </c>
    </row>
    <row r="164" spans="1:6" s="1" customFormat="1" ht="15.75">
      <c r="A164" s="27" t="s">
        <v>505</v>
      </c>
      <c r="B164" s="22" t="s">
        <v>308</v>
      </c>
      <c r="C164" s="22"/>
      <c r="D164" s="21">
        <v>20532419</v>
      </c>
      <c r="E164" s="21">
        <v>20532419</v>
      </c>
      <c r="F164" s="21">
        <v>20412640</v>
      </c>
    </row>
    <row r="165" spans="1:6" ht="47.25">
      <c r="A165" s="27" t="s">
        <v>19</v>
      </c>
      <c r="B165" s="22" t="s">
        <v>308</v>
      </c>
      <c r="C165" s="22" t="s">
        <v>12</v>
      </c>
      <c r="D165" s="21">
        <v>20532419</v>
      </c>
      <c r="E165" s="21">
        <v>20532419</v>
      </c>
      <c r="F165" s="21">
        <v>20412640</v>
      </c>
    </row>
    <row r="166" spans="1:6" s="1" customFormat="1" ht="15.75">
      <c r="A166" s="27" t="s">
        <v>162</v>
      </c>
      <c r="B166" s="22" t="s">
        <v>308</v>
      </c>
      <c r="C166" s="22" t="s">
        <v>454</v>
      </c>
      <c r="D166" s="21">
        <v>20532419</v>
      </c>
      <c r="E166" s="21">
        <v>20532419</v>
      </c>
      <c r="F166" s="21">
        <v>20412640</v>
      </c>
    </row>
    <row r="167" spans="1:6" s="1" customFormat="1" ht="31.5">
      <c r="A167" s="27" t="s">
        <v>37</v>
      </c>
      <c r="B167" s="22" t="s">
        <v>309</v>
      </c>
      <c r="C167" s="22"/>
      <c r="D167" s="21">
        <v>220000</v>
      </c>
      <c r="E167" s="21">
        <v>220000</v>
      </c>
      <c r="F167" s="21">
        <v>217721.96</v>
      </c>
    </row>
    <row r="168" spans="1:6" s="1" customFormat="1" ht="21.75" customHeight="1">
      <c r="A168" s="27" t="s">
        <v>19</v>
      </c>
      <c r="B168" s="22" t="s">
        <v>309</v>
      </c>
      <c r="C168" s="22" t="s">
        <v>12</v>
      </c>
      <c r="D168" s="21">
        <v>220000</v>
      </c>
      <c r="E168" s="21">
        <v>220000</v>
      </c>
      <c r="F168" s="21">
        <v>217721.96</v>
      </c>
    </row>
    <row r="169" spans="1:6" s="1" customFormat="1" ht="15.75">
      <c r="A169" s="27" t="s">
        <v>162</v>
      </c>
      <c r="B169" s="22" t="s">
        <v>309</v>
      </c>
      <c r="C169" s="22" t="s">
        <v>454</v>
      </c>
      <c r="D169" s="21">
        <v>220000</v>
      </c>
      <c r="E169" s="21">
        <v>220000</v>
      </c>
      <c r="F169" s="21">
        <v>217721.96</v>
      </c>
    </row>
    <row r="170" spans="1:6" s="1" customFormat="1" ht="47.25">
      <c r="A170" s="27" t="s">
        <v>38</v>
      </c>
      <c r="B170" s="22" t="s">
        <v>114</v>
      </c>
      <c r="C170" s="22"/>
      <c r="D170" s="21">
        <v>1191300</v>
      </c>
      <c r="E170" s="21">
        <v>1191300</v>
      </c>
      <c r="F170" s="21">
        <v>80039</v>
      </c>
    </row>
    <row r="171" spans="1:6" s="1" customFormat="1" ht="31.5">
      <c r="A171" s="27" t="s">
        <v>165</v>
      </c>
      <c r="B171" s="22" t="s">
        <v>114</v>
      </c>
      <c r="C171" s="22" t="s">
        <v>15</v>
      </c>
      <c r="D171" s="21">
        <v>1191300</v>
      </c>
      <c r="E171" s="21">
        <v>1191300</v>
      </c>
      <c r="F171" s="21">
        <v>80039</v>
      </c>
    </row>
    <row r="172" spans="1:6" s="1" customFormat="1" ht="15.75">
      <c r="A172" s="27" t="s">
        <v>166</v>
      </c>
      <c r="B172" s="22" t="s">
        <v>114</v>
      </c>
      <c r="C172" s="22" t="s">
        <v>146</v>
      </c>
      <c r="D172" s="21">
        <v>1191300</v>
      </c>
      <c r="E172" s="21">
        <v>1191300</v>
      </c>
      <c r="F172" s="21">
        <v>80039</v>
      </c>
    </row>
    <row r="173" spans="1:6" s="1" customFormat="1" ht="47.25">
      <c r="A173" s="26" t="s">
        <v>39</v>
      </c>
      <c r="B173" s="24" t="s">
        <v>278</v>
      </c>
      <c r="C173" s="24"/>
      <c r="D173" s="23">
        <f>SUM(D174,D177)</f>
        <v>83901760</v>
      </c>
      <c r="E173" s="23">
        <f>SUM(E174,E177)</f>
        <v>83901760</v>
      </c>
      <c r="F173" s="23">
        <f>SUM(F174,F177)</f>
        <v>83688727.38</v>
      </c>
    </row>
    <row r="174" spans="1:6" s="1" customFormat="1" ht="31.5">
      <c r="A174" s="27" t="s">
        <v>506</v>
      </c>
      <c r="B174" s="22" t="s">
        <v>310</v>
      </c>
      <c r="C174" s="22"/>
      <c r="D174" s="21">
        <v>82901760</v>
      </c>
      <c r="E174" s="21">
        <v>82901760</v>
      </c>
      <c r="F174" s="21">
        <v>82723647</v>
      </c>
    </row>
    <row r="175" spans="1:6" s="1" customFormat="1" ht="47.25">
      <c r="A175" s="27" t="s">
        <v>19</v>
      </c>
      <c r="B175" s="22" t="s">
        <v>310</v>
      </c>
      <c r="C175" s="22" t="s">
        <v>12</v>
      </c>
      <c r="D175" s="21">
        <v>82901760</v>
      </c>
      <c r="E175" s="21">
        <v>82901760</v>
      </c>
      <c r="F175" s="21">
        <v>82723647</v>
      </c>
    </row>
    <row r="176" spans="1:6" s="1" customFormat="1" ht="15.75">
      <c r="A176" s="27" t="s">
        <v>162</v>
      </c>
      <c r="B176" s="22" t="s">
        <v>310</v>
      </c>
      <c r="C176" s="22" t="s">
        <v>454</v>
      </c>
      <c r="D176" s="21">
        <v>82901760</v>
      </c>
      <c r="E176" s="21">
        <v>82901760</v>
      </c>
      <c r="F176" s="21">
        <v>82723647</v>
      </c>
    </row>
    <row r="177" spans="1:6" s="1" customFormat="1" ht="47.25">
      <c r="A177" s="27" t="s">
        <v>247</v>
      </c>
      <c r="B177" s="22" t="s">
        <v>311</v>
      </c>
      <c r="C177" s="22"/>
      <c r="D177" s="21">
        <v>1000000</v>
      </c>
      <c r="E177" s="21">
        <v>1000000</v>
      </c>
      <c r="F177" s="21">
        <v>965080.38</v>
      </c>
    </row>
    <row r="178" spans="1:6" s="1" customFormat="1" ht="47.25">
      <c r="A178" s="27" t="s">
        <v>19</v>
      </c>
      <c r="B178" s="22" t="s">
        <v>311</v>
      </c>
      <c r="C178" s="22" t="s">
        <v>12</v>
      </c>
      <c r="D178" s="21">
        <v>1000000</v>
      </c>
      <c r="E178" s="21">
        <v>1000000</v>
      </c>
      <c r="F178" s="21">
        <v>965080.38</v>
      </c>
    </row>
    <row r="179" spans="1:6" s="1" customFormat="1" ht="15.75">
      <c r="A179" s="27" t="s">
        <v>162</v>
      </c>
      <c r="B179" s="22" t="s">
        <v>311</v>
      </c>
      <c r="C179" s="22" t="s">
        <v>454</v>
      </c>
      <c r="D179" s="21">
        <v>1000000</v>
      </c>
      <c r="E179" s="21">
        <v>1000000</v>
      </c>
      <c r="F179" s="21">
        <v>965080.38</v>
      </c>
    </row>
    <row r="180" spans="1:6" s="1" customFormat="1" ht="47.25">
      <c r="A180" s="26" t="s">
        <v>7</v>
      </c>
      <c r="B180" s="24" t="s">
        <v>279</v>
      </c>
      <c r="C180" s="24"/>
      <c r="D180" s="23">
        <f>SUM(D181,D188)</f>
        <v>19220822</v>
      </c>
      <c r="E180" s="23">
        <f>SUM(E181,E188)</f>
        <v>19220822</v>
      </c>
      <c r="F180" s="23">
        <f>SUM(F181,F188)</f>
        <v>18980573.869999997</v>
      </c>
    </row>
    <row r="181" spans="1:6" s="7" customFormat="1" ht="31.5">
      <c r="A181" s="27" t="s">
        <v>507</v>
      </c>
      <c r="B181" s="22" t="s">
        <v>312</v>
      </c>
      <c r="C181" s="22"/>
      <c r="D181" s="21">
        <v>4132000</v>
      </c>
      <c r="E181" s="21">
        <v>4132000</v>
      </c>
      <c r="F181" s="21">
        <v>4067633.34</v>
      </c>
    </row>
    <row r="182" spans="1:6" s="8" customFormat="1" ht="78.75">
      <c r="A182" s="27" t="s">
        <v>170</v>
      </c>
      <c r="B182" s="22" t="s">
        <v>312</v>
      </c>
      <c r="C182" s="22" t="s">
        <v>17</v>
      </c>
      <c r="D182" s="21">
        <v>3808000</v>
      </c>
      <c r="E182" s="21">
        <v>3808000</v>
      </c>
      <c r="F182" s="21">
        <v>3787819.19</v>
      </c>
    </row>
    <row r="183" spans="1:6" s="1" customFormat="1" ht="31.5">
      <c r="A183" s="27" t="s">
        <v>171</v>
      </c>
      <c r="B183" s="22" t="s">
        <v>312</v>
      </c>
      <c r="C183" s="22" t="s">
        <v>174</v>
      </c>
      <c r="D183" s="21">
        <v>3808000</v>
      </c>
      <c r="E183" s="21">
        <v>3808000</v>
      </c>
      <c r="F183" s="21">
        <v>3787819.19</v>
      </c>
    </row>
    <row r="184" spans="1:6" ht="31.5">
      <c r="A184" s="27" t="s">
        <v>265</v>
      </c>
      <c r="B184" s="22" t="s">
        <v>312</v>
      </c>
      <c r="C184" s="22" t="s">
        <v>13</v>
      </c>
      <c r="D184" s="21">
        <v>321000</v>
      </c>
      <c r="E184" s="21">
        <v>321000</v>
      </c>
      <c r="F184" s="21">
        <v>277234.95</v>
      </c>
    </row>
    <row r="185" spans="1:6" s="8" customFormat="1" ht="31.5">
      <c r="A185" s="27" t="s">
        <v>20</v>
      </c>
      <c r="B185" s="22" t="s">
        <v>312</v>
      </c>
      <c r="C185" s="22" t="s">
        <v>175</v>
      </c>
      <c r="D185" s="21">
        <v>321000</v>
      </c>
      <c r="E185" s="21">
        <v>321000</v>
      </c>
      <c r="F185" s="21">
        <v>277234.95</v>
      </c>
    </row>
    <row r="186" spans="1:6" s="1" customFormat="1" ht="15.75">
      <c r="A186" s="27" t="s">
        <v>172</v>
      </c>
      <c r="B186" s="22" t="s">
        <v>312</v>
      </c>
      <c r="C186" s="22" t="s">
        <v>16</v>
      </c>
      <c r="D186" s="21">
        <v>3000</v>
      </c>
      <c r="E186" s="21">
        <v>3000</v>
      </c>
      <c r="F186" s="21">
        <v>2579.2</v>
      </c>
    </row>
    <row r="187" spans="1:6" ht="15.75">
      <c r="A187" s="27" t="s">
        <v>173</v>
      </c>
      <c r="B187" s="22" t="s">
        <v>312</v>
      </c>
      <c r="C187" s="22" t="s">
        <v>176</v>
      </c>
      <c r="D187" s="21">
        <v>3000</v>
      </c>
      <c r="E187" s="21">
        <v>3000</v>
      </c>
      <c r="F187" s="21">
        <v>2579.2</v>
      </c>
    </row>
    <row r="188" spans="1:6" s="1" customFormat="1" ht="31.5">
      <c r="A188" s="27" t="s">
        <v>40</v>
      </c>
      <c r="B188" s="22" t="s">
        <v>313</v>
      </c>
      <c r="C188" s="22"/>
      <c r="D188" s="21">
        <v>15088822</v>
      </c>
      <c r="E188" s="21">
        <v>15088822</v>
      </c>
      <c r="F188" s="21">
        <v>14912940.53</v>
      </c>
    </row>
    <row r="189" spans="1:6" ht="78.75">
      <c r="A189" s="27" t="s">
        <v>170</v>
      </c>
      <c r="B189" s="22" t="s">
        <v>313</v>
      </c>
      <c r="C189" s="22" t="s">
        <v>17</v>
      </c>
      <c r="D189" s="21">
        <v>13377722</v>
      </c>
      <c r="E189" s="21">
        <v>13377722</v>
      </c>
      <c r="F189" s="21">
        <v>13341088.61</v>
      </c>
    </row>
    <row r="190" spans="1:6" s="1" customFormat="1" ht="15.75">
      <c r="A190" s="27" t="s">
        <v>177</v>
      </c>
      <c r="B190" s="22" t="s">
        <v>313</v>
      </c>
      <c r="C190" s="22" t="s">
        <v>148</v>
      </c>
      <c r="D190" s="21">
        <v>13377722</v>
      </c>
      <c r="E190" s="21">
        <v>13377722</v>
      </c>
      <c r="F190" s="21">
        <v>13341088.61</v>
      </c>
    </row>
    <row r="191" spans="1:6" ht="31.5">
      <c r="A191" s="27" t="s">
        <v>265</v>
      </c>
      <c r="B191" s="22" t="s">
        <v>313</v>
      </c>
      <c r="C191" s="22" t="s">
        <v>13</v>
      </c>
      <c r="D191" s="21">
        <v>1708100</v>
      </c>
      <c r="E191" s="21">
        <v>1708100</v>
      </c>
      <c r="F191" s="21">
        <v>1570244.47</v>
      </c>
    </row>
    <row r="192" spans="1:6" ht="31.5">
      <c r="A192" s="27" t="s">
        <v>20</v>
      </c>
      <c r="B192" s="22" t="s">
        <v>313</v>
      </c>
      <c r="C192" s="22" t="s">
        <v>175</v>
      </c>
      <c r="D192" s="21">
        <v>1708100</v>
      </c>
      <c r="E192" s="21">
        <v>1708100</v>
      </c>
      <c r="F192" s="21">
        <v>1570244.47</v>
      </c>
    </row>
    <row r="193" spans="1:6" s="1" customFormat="1" ht="15.75">
      <c r="A193" s="27" t="s">
        <v>172</v>
      </c>
      <c r="B193" s="22" t="s">
        <v>313</v>
      </c>
      <c r="C193" s="22" t="s">
        <v>16</v>
      </c>
      <c r="D193" s="21">
        <v>3000</v>
      </c>
      <c r="E193" s="21">
        <v>3000</v>
      </c>
      <c r="F193" s="21">
        <v>1607.45</v>
      </c>
    </row>
    <row r="194" spans="1:6" s="1" customFormat="1" ht="15.75">
      <c r="A194" s="27" t="s">
        <v>173</v>
      </c>
      <c r="B194" s="22" t="s">
        <v>313</v>
      </c>
      <c r="C194" s="22" t="s">
        <v>176</v>
      </c>
      <c r="D194" s="21">
        <v>3000</v>
      </c>
      <c r="E194" s="21">
        <v>3000</v>
      </c>
      <c r="F194" s="21">
        <v>1607.45</v>
      </c>
    </row>
    <row r="195" spans="1:6" ht="31.5">
      <c r="A195" s="26" t="s">
        <v>41</v>
      </c>
      <c r="B195" s="24" t="s">
        <v>280</v>
      </c>
      <c r="C195" s="24"/>
      <c r="D195" s="23">
        <f>SUM(D196,D199)</f>
        <v>6994000</v>
      </c>
      <c r="E195" s="23">
        <f>SUM(E196,E199)</f>
        <v>6994000</v>
      </c>
      <c r="F195" s="23">
        <f>SUM(F196,F199)</f>
        <v>6942819.8</v>
      </c>
    </row>
    <row r="196" spans="1:6" s="1" customFormat="1" ht="31.5">
      <c r="A196" s="27" t="s">
        <v>42</v>
      </c>
      <c r="B196" s="22" t="s">
        <v>314</v>
      </c>
      <c r="C196" s="22"/>
      <c r="D196" s="21">
        <v>600000</v>
      </c>
      <c r="E196" s="21">
        <v>600000</v>
      </c>
      <c r="F196" s="21">
        <v>600000</v>
      </c>
    </row>
    <row r="197" spans="1:6" s="1" customFormat="1" ht="47.25">
      <c r="A197" s="27" t="s">
        <v>19</v>
      </c>
      <c r="B197" s="22" t="s">
        <v>314</v>
      </c>
      <c r="C197" s="22" t="s">
        <v>12</v>
      </c>
      <c r="D197" s="21">
        <v>600000</v>
      </c>
      <c r="E197" s="21">
        <v>600000</v>
      </c>
      <c r="F197" s="21">
        <v>600000</v>
      </c>
    </row>
    <row r="198" spans="1:6" ht="15.75">
      <c r="A198" s="27" t="s">
        <v>162</v>
      </c>
      <c r="B198" s="22" t="s">
        <v>314</v>
      </c>
      <c r="C198" s="22" t="s">
        <v>454</v>
      </c>
      <c r="D198" s="21">
        <v>600000</v>
      </c>
      <c r="E198" s="21">
        <v>600000</v>
      </c>
      <c r="F198" s="21">
        <v>600000</v>
      </c>
    </row>
    <row r="199" spans="1:6" s="1" customFormat="1" ht="31.5">
      <c r="A199" s="27" t="s">
        <v>161</v>
      </c>
      <c r="B199" s="22" t="s">
        <v>315</v>
      </c>
      <c r="C199" s="22"/>
      <c r="D199" s="21">
        <v>6394000</v>
      </c>
      <c r="E199" s="21">
        <v>6394000</v>
      </c>
      <c r="F199" s="21">
        <v>6342819.8</v>
      </c>
    </row>
    <row r="200" spans="1:6" ht="47.25">
      <c r="A200" s="27" t="s">
        <v>19</v>
      </c>
      <c r="B200" s="22" t="s">
        <v>315</v>
      </c>
      <c r="C200" s="22" t="s">
        <v>12</v>
      </c>
      <c r="D200" s="21">
        <v>6394000</v>
      </c>
      <c r="E200" s="21">
        <v>6394000</v>
      </c>
      <c r="F200" s="21">
        <v>6342819.8</v>
      </c>
    </row>
    <row r="201" spans="1:6" ht="15.75">
      <c r="A201" s="27" t="s">
        <v>162</v>
      </c>
      <c r="B201" s="22" t="s">
        <v>315</v>
      </c>
      <c r="C201" s="22" t="s">
        <v>454</v>
      </c>
      <c r="D201" s="21">
        <v>6394000</v>
      </c>
      <c r="E201" s="21">
        <v>6394000</v>
      </c>
      <c r="F201" s="21">
        <v>6342819.8</v>
      </c>
    </row>
    <row r="202" spans="1:6" s="1" customFormat="1" ht="31.5">
      <c r="A202" s="26" t="s">
        <v>43</v>
      </c>
      <c r="B202" s="24" t="s">
        <v>281</v>
      </c>
      <c r="C202" s="24"/>
      <c r="D202" s="23">
        <f>SUM(D203,D206,D209,D212)</f>
        <v>114468000</v>
      </c>
      <c r="E202" s="23">
        <f>SUM(E203,E206,E209,E212)</f>
        <v>114468000</v>
      </c>
      <c r="F202" s="23">
        <f>SUM(F203,F206,F209,F212)</f>
        <v>113789816</v>
      </c>
    </row>
    <row r="203" spans="1:6" s="1" customFormat="1" ht="31.5">
      <c r="A203" s="27" t="s">
        <v>194</v>
      </c>
      <c r="B203" s="22" t="s">
        <v>316</v>
      </c>
      <c r="C203" s="22"/>
      <c r="D203" s="21">
        <v>1930000</v>
      </c>
      <c r="E203" s="21">
        <v>1930000</v>
      </c>
      <c r="F203" s="21">
        <v>1927585.91</v>
      </c>
    </row>
    <row r="204" spans="1:6" s="1" customFormat="1" ht="47.25">
      <c r="A204" s="27" t="s">
        <v>19</v>
      </c>
      <c r="B204" s="22" t="s">
        <v>316</v>
      </c>
      <c r="C204" s="22" t="s">
        <v>12</v>
      </c>
      <c r="D204" s="21">
        <v>1930000</v>
      </c>
      <c r="E204" s="21">
        <v>1930000</v>
      </c>
      <c r="F204" s="21">
        <v>1927585.91</v>
      </c>
    </row>
    <row r="205" spans="1:6" s="1" customFormat="1" ht="15.75">
      <c r="A205" s="27" t="s">
        <v>169</v>
      </c>
      <c r="B205" s="22" t="s">
        <v>316</v>
      </c>
      <c r="C205" s="22" t="s">
        <v>147</v>
      </c>
      <c r="D205" s="21">
        <v>1930000</v>
      </c>
      <c r="E205" s="21">
        <v>1930000</v>
      </c>
      <c r="F205" s="21">
        <v>1927585.91</v>
      </c>
    </row>
    <row r="206" spans="1:6" s="1" customFormat="1" ht="31.5">
      <c r="A206" s="27" t="s">
        <v>450</v>
      </c>
      <c r="B206" s="22" t="s">
        <v>317</v>
      </c>
      <c r="C206" s="22"/>
      <c r="D206" s="21">
        <v>11500000</v>
      </c>
      <c r="E206" s="21">
        <v>11500000</v>
      </c>
      <c r="F206" s="21">
        <v>11500000</v>
      </c>
    </row>
    <row r="207" spans="1:6" s="1" customFormat="1" ht="15.75">
      <c r="A207" s="27" t="s">
        <v>172</v>
      </c>
      <c r="B207" s="22" t="s">
        <v>317</v>
      </c>
      <c r="C207" s="22" t="s">
        <v>16</v>
      </c>
      <c r="D207" s="21">
        <v>11500000</v>
      </c>
      <c r="E207" s="21">
        <v>11500000</v>
      </c>
      <c r="F207" s="21">
        <v>11500000</v>
      </c>
    </row>
    <row r="208" spans="1:6" s="1" customFormat="1" ht="63">
      <c r="A208" s="27" t="s">
        <v>33</v>
      </c>
      <c r="B208" s="22" t="s">
        <v>317</v>
      </c>
      <c r="C208" s="22" t="s">
        <v>259</v>
      </c>
      <c r="D208" s="21">
        <v>11500000</v>
      </c>
      <c r="E208" s="21">
        <v>11500000</v>
      </c>
      <c r="F208" s="21">
        <v>11500000</v>
      </c>
    </row>
    <row r="209" spans="1:6" s="1" customFormat="1" ht="47.25">
      <c r="A209" s="27" t="s">
        <v>44</v>
      </c>
      <c r="B209" s="22" t="s">
        <v>318</v>
      </c>
      <c r="C209" s="22"/>
      <c r="D209" s="21">
        <v>20500000</v>
      </c>
      <c r="E209" s="21">
        <v>20500000</v>
      </c>
      <c r="F209" s="21">
        <v>20500000</v>
      </c>
    </row>
    <row r="210" spans="1:6" s="1" customFormat="1" ht="15.75">
      <c r="A210" s="27" t="s">
        <v>172</v>
      </c>
      <c r="B210" s="22" t="s">
        <v>318</v>
      </c>
      <c r="C210" s="22" t="s">
        <v>16</v>
      </c>
      <c r="D210" s="21">
        <v>20500000</v>
      </c>
      <c r="E210" s="21">
        <v>20500000</v>
      </c>
      <c r="F210" s="21">
        <v>20500000</v>
      </c>
    </row>
    <row r="211" spans="1:6" s="1" customFormat="1" ht="48.75" customHeight="1">
      <c r="A211" s="27" t="s">
        <v>33</v>
      </c>
      <c r="B211" s="22" t="s">
        <v>318</v>
      </c>
      <c r="C211" s="22" t="s">
        <v>259</v>
      </c>
      <c r="D211" s="21">
        <v>20500000</v>
      </c>
      <c r="E211" s="21">
        <v>20500000</v>
      </c>
      <c r="F211" s="21">
        <v>20500000</v>
      </c>
    </row>
    <row r="212" spans="1:6" s="1" customFormat="1" ht="47.25">
      <c r="A212" s="27" t="s">
        <v>427</v>
      </c>
      <c r="B212" s="22" t="s">
        <v>319</v>
      </c>
      <c r="C212" s="22"/>
      <c r="D212" s="21">
        <v>80538000</v>
      </c>
      <c r="E212" s="21">
        <v>80538000</v>
      </c>
      <c r="F212" s="21">
        <v>79862230.09</v>
      </c>
    </row>
    <row r="213" spans="1:6" s="1" customFormat="1" ht="47.25">
      <c r="A213" s="27" t="s">
        <v>19</v>
      </c>
      <c r="B213" s="22" t="s">
        <v>319</v>
      </c>
      <c r="C213" s="22" t="s">
        <v>12</v>
      </c>
      <c r="D213" s="21">
        <v>80538000</v>
      </c>
      <c r="E213" s="21">
        <v>80538000</v>
      </c>
      <c r="F213" s="21">
        <v>79862230.09</v>
      </c>
    </row>
    <row r="214" spans="1:6" s="1" customFormat="1" ht="15.75">
      <c r="A214" s="27" t="s">
        <v>162</v>
      </c>
      <c r="B214" s="22" t="s">
        <v>319</v>
      </c>
      <c r="C214" s="22" t="s">
        <v>454</v>
      </c>
      <c r="D214" s="21">
        <v>26000000</v>
      </c>
      <c r="E214" s="21">
        <v>26000000</v>
      </c>
      <c r="F214" s="21">
        <v>25618291.07</v>
      </c>
    </row>
    <row r="215" spans="1:6" s="1" customFormat="1" ht="15.75">
      <c r="A215" s="27" t="s">
        <v>169</v>
      </c>
      <c r="B215" s="22" t="s">
        <v>319</v>
      </c>
      <c r="C215" s="22" t="s">
        <v>147</v>
      </c>
      <c r="D215" s="21">
        <v>54538000</v>
      </c>
      <c r="E215" s="21">
        <v>54538000</v>
      </c>
      <c r="F215" s="21">
        <v>54243939.02</v>
      </c>
    </row>
    <row r="216" spans="1:6" s="1" customFormat="1" ht="31.5">
      <c r="A216" s="26" t="s">
        <v>212</v>
      </c>
      <c r="B216" s="24" t="s">
        <v>282</v>
      </c>
      <c r="C216" s="24"/>
      <c r="D216" s="23">
        <f>SUM(D217,D311,D338,D344,D351)</f>
        <v>636567288</v>
      </c>
      <c r="E216" s="23">
        <f>SUM(E217,E311,E338,E344,E351)</f>
        <v>640607919.8</v>
      </c>
      <c r="F216" s="23">
        <f>SUM(F217,F311,F338,F344,F351)</f>
        <v>587005803.07</v>
      </c>
    </row>
    <row r="217" spans="1:6" s="1" customFormat="1" ht="48" customHeight="1">
      <c r="A217" s="26" t="s">
        <v>45</v>
      </c>
      <c r="B217" s="24" t="s">
        <v>283</v>
      </c>
      <c r="C217" s="24"/>
      <c r="D217" s="23">
        <f>SUM(D218,D223,D228,D233,D238,D243,D248,D253,D258,D261,D264,D267,D272,D277,D282,D287,D292,D297,D300,D303,D308)</f>
        <v>577049606</v>
      </c>
      <c r="E217" s="23">
        <f>SUM(E218,E223,E228,E233,E238,E243,E248,E253,E258,E261,E264,E267,E272,E277,E282,E287,E292,E297,E300,E303,E308)</f>
        <v>580594390</v>
      </c>
      <c r="F217" s="23">
        <f>SUM(F218,F223,F228,F233,F238,F243,F248,F253,F258,F261,F264,F267,F272,F277,F282,F287,F292,F297,F300,F303,F308)</f>
        <v>529065129.48</v>
      </c>
    </row>
    <row r="218" spans="1:6" s="1" customFormat="1" ht="31.5">
      <c r="A218" s="27" t="s">
        <v>508</v>
      </c>
      <c r="B218" s="22" t="s">
        <v>433</v>
      </c>
      <c r="C218" s="22"/>
      <c r="D218" s="21">
        <v>114847943</v>
      </c>
      <c r="E218" s="21">
        <v>114847943</v>
      </c>
      <c r="F218" s="21">
        <v>77538155.65</v>
      </c>
    </row>
    <row r="219" spans="1:6" s="1" customFormat="1" ht="31.5">
      <c r="A219" s="27" t="s">
        <v>265</v>
      </c>
      <c r="B219" s="22" t="s">
        <v>433</v>
      </c>
      <c r="C219" s="22" t="s">
        <v>13</v>
      </c>
      <c r="D219" s="21">
        <v>1267343</v>
      </c>
      <c r="E219" s="21">
        <v>1267343</v>
      </c>
      <c r="F219" s="21">
        <v>806884.62</v>
      </c>
    </row>
    <row r="220" spans="1:6" s="1" customFormat="1" ht="33.75" customHeight="1">
      <c r="A220" s="27" t="s">
        <v>20</v>
      </c>
      <c r="B220" s="22" t="s">
        <v>433</v>
      </c>
      <c r="C220" s="22" t="s">
        <v>175</v>
      </c>
      <c r="D220" s="21">
        <v>1267343</v>
      </c>
      <c r="E220" s="21">
        <v>1267343</v>
      </c>
      <c r="F220" s="21">
        <v>806884.62</v>
      </c>
    </row>
    <row r="221" spans="1:6" s="1" customFormat="1" ht="15.75">
      <c r="A221" s="27" t="s">
        <v>163</v>
      </c>
      <c r="B221" s="22" t="s">
        <v>433</v>
      </c>
      <c r="C221" s="22" t="s">
        <v>14</v>
      </c>
      <c r="D221" s="21">
        <v>113580600</v>
      </c>
      <c r="E221" s="21">
        <v>113580600</v>
      </c>
      <c r="F221" s="21">
        <v>76731271.03</v>
      </c>
    </row>
    <row r="222" spans="1:6" s="1" customFormat="1" ht="19.5" customHeight="1">
      <c r="A222" s="27" t="s">
        <v>164</v>
      </c>
      <c r="B222" s="22" t="s">
        <v>433</v>
      </c>
      <c r="C222" s="22" t="s">
        <v>145</v>
      </c>
      <c r="D222" s="21">
        <v>113580600</v>
      </c>
      <c r="E222" s="21">
        <v>113580600</v>
      </c>
      <c r="F222" s="21">
        <v>76731271.03</v>
      </c>
    </row>
    <row r="223" spans="1:6" s="1" customFormat="1" ht="47.25">
      <c r="A223" s="27" t="s">
        <v>509</v>
      </c>
      <c r="B223" s="22" t="s">
        <v>434</v>
      </c>
      <c r="C223" s="22"/>
      <c r="D223" s="21">
        <v>8337704</v>
      </c>
      <c r="E223" s="21">
        <v>8337704</v>
      </c>
      <c r="F223" s="21">
        <v>8298244.27</v>
      </c>
    </row>
    <row r="224" spans="1:6" s="1" customFormat="1" ht="31.5">
      <c r="A224" s="27" t="s">
        <v>265</v>
      </c>
      <c r="B224" s="22" t="s">
        <v>434</v>
      </c>
      <c r="C224" s="22" t="s">
        <v>13</v>
      </c>
      <c r="D224" s="21">
        <v>84091</v>
      </c>
      <c r="E224" s="21">
        <v>84091</v>
      </c>
      <c r="F224" s="21">
        <v>82647.61</v>
      </c>
    </row>
    <row r="225" spans="1:6" s="1" customFormat="1" ht="31.5">
      <c r="A225" s="27" t="s">
        <v>5</v>
      </c>
      <c r="B225" s="22" t="s">
        <v>434</v>
      </c>
      <c r="C225" s="22" t="s">
        <v>175</v>
      </c>
      <c r="D225" s="21">
        <v>84091</v>
      </c>
      <c r="E225" s="21">
        <v>84091</v>
      </c>
      <c r="F225" s="21">
        <v>82647.61</v>
      </c>
    </row>
    <row r="226" spans="1:6" s="1" customFormat="1" ht="15.75">
      <c r="A226" s="27" t="s">
        <v>163</v>
      </c>
      <c r="B226" s="22" t="s">
        <v>434</v>
      </c>
      <c r="C226" s="22" t="s">
        <v>14</v>
      </c>
      <c r="D226" s="21">
        <v>8253613</v>
      </c>
      <c r="E226" s="21">
        <v>8253613</v>
      </c>
      <c r="F226" s="21">
        <v>8215596.66</v>
      </c>
    </row>
    <row r="227" spans="1:6" s="1" customFormat="1" ht="18" customHeight="1">
      <c r="A227" s="27" t="s">
        <v>164</v>
      </c>
      <c r="B227" s="22" t="s">
        <v>434</v>
      </c>
      <c r="C227" s="22" t="s">
        <v>145</v>
      </c>
      <c r="D227" s="21">
        <v>8253613</v>
      </c>
      <c r="E227" s="21">
        <v>8253613</v>
      </c>
      <c r="F227" s="21">
        <v>8215596.66</v>
      </c>
    </row>
    <row r="228" spans="1:6" s="1" customFormat="1" ht="31.5">
      <c r="A228" s="27" t="s">
        <v>510</v>
      </c>
      <c r="B228" s="22" t="s">
        <v>435</v>
      </c>
      <c r="C228" s="22"/>
      <c r="D228" s="21">
        <v>20456021</v>
      </c>
      <c r="E228" s="21">
        <v>19267021</v>
      </c>
      <c r="F228" s="21">
        <v>19264471.91</v>
      </c>
    </row>
    <row r="229" spans="1:6" s="1" customFormat="1" ht="31.5">
      <c r="A229" s="27" t="s">
        <v>265</v>
      </c>
      <c r="B229" s="22" t="s">
        <v>435</v>
      </c>
      <c r="C229" s="22" t="s">
        <v>13</v>
      </c>
      <c r="D229" s="21">
        <v>214921</v>
      </c>
      <c r="E229" s="21">
        <v>191488.67</v>
      </c>
      <c r="F229" s="21">
        <v>191488.67</v>
      </c>
    </row>
    <row r="230" spans="1:6" s="1" customFormat="1" ht="31.5">
      <c r="A230" s="27" t="s">
        <v>20</v>
      </c>
      <c r="B230" s="22" t="s">
        <v>435</v>
      </c>
      <c r="C230" s="22" t="s">
        <v>175</v>
      </c>
      <c r="D230" s="21">
        <v>214921</v>
      </c>
      <c r="E230" s="21">
        <v>191488.67</v>
      </c>
      <c r="F230" s="21">
        <v>191488.67</v>
      </c>
    </row>
    <row r="231" spans="1:6" s="1" customFormat="1" ht="15.75">
      <c r="A231" s="27" t="s">
        <v>163</v>
      </c>
      <c r="B231" s="22" t="s">
        <v>435</v>
      </c>
      <c r="C231" s="22" t="s">
        <v>14</v>
      </c>
      <c r="D231" s="21">
        <v>20241100</v>
      </c>
      <c r="E231" s="21">
        <v>19075532.33</v>
      </c>
      <c r="F231" s="21">
        <v>19072983.24</v>
      </c>
    </row>
    <row r="232" spans="1:6" s="1" customFormat="1" ht="18.75" customHeight="1">
      <c r="A232" s="27" t="s">
        <v>164</v>
      </c>
      <c r="B232" s="22" t="s">
        <v>435</v>
      </c>
      <c r="C232" s="22" t="s">
        <v>145</v>
      </c>
      <c r="D232" s="21">
        <v>20241100</v>
      </c>
      <c r="E232" s="21">
        <v>19075532.33</v>
      </c>
      <c r="F232" s="21">
        <v>19072983.24</v>
      </c>
    </row>
    <row r="233" spans="1:6" s="1" customFormat="1" ht="31.5">
      <c r="A233" s="27" t="s">
        <v>201</v>
      </c>
      <c r="B233" s="22" t="s">
        <v>436</v>
      </c>
      <c r="C233" s="22"/>
      <c r="D233" s="21">
        <v>53865045</v>
      </c>
      <c r="E233" s="21">
        <v>53865045</v>
      </c>
      <c r="F233" s="21">
        <v>52822862.75</v>
      </c>
    </row>
    <row r="234" spans="1:6" s="1" customFormat="1" ht="31.5">
      <c r="A234" s="27" t="s">
        <v>265</v>
      </c>
      <c r="B234" s="22" t="s">
        <v>436</v>
      </c>
      <c r="C234" s="22" t="s">
        <v>13</v>
      </c>
      <c r="D234" s="21">
        <v>824213</v>
      </c>
      <c r="E234" s="21">
        <v>824213</v>
      </c>
      <c r="F234" s="21">
        <v>816665.25</v>
      </c>
    </row>
    <row r="235" spans="1:6" s="1" customFormat="1" ht="31.5">
      <c r="A235" s="27" t="s">
        <v>20</v>
      </c>
      <c r="B235" s="22" t="s">
        <v>436</v>
      </c>
      <c r="C235" s="22" t="s">
        <v>175</v>
      </c>
      <c r="D235" s="21">
        <v>824213</v>
      </c>
      <c r="E235" s="21">
        <v>824213</v>
      </c>
      <c r="F235" s="21">
        <v>816665.25</v>
      </c>
    </row>
    <row r="236" spans="1:6" s="1" customFormat="1" ht="15.75">
      <c r="A236" s="27" t="s">
        <v>163</v>
      </c>
      <c r="B236" s="22" t="s">
        <v>436</v>
      </c>
      <c r="C236" s="22" t="s">
        <v>14</v>
      </c>
      <c r="D236" s="21">
        <v>53040832</v>
      </c>
      <c r="E236" s="21">
        <v>53040832</v>
      </c>
      <c r="F236" s="21">
        <v>52006197.5</v>
      </c>
    </row>
    <row r="237" spans="1:6" s="1" customFormat="1" ht="15" customHeight="1">
      <c r="A237" s="27" t="s">
        <v>164</v>
      </c>
      <c r="B237" s="22" t="s">
        <v>436</v>
      </c>
      <c r="C237" s="22" t="s">
        <v>145</v>
      </c>
      <c r="D237" s="21">
        <v>53040832</v>
      </c>
      <c r="E237" s="21">
        <v>53040832</v>
      </c>
      <c r="F237" s="21">
        <v>52006197.5</v>
      </c>
    </row>
    <row r="238" spans="1:6" s="1" customFormat="1" ht="47.25">
      <c r="A238" s="27" t="s">
        <v>46</v>
      </c>
      <c r="B238" s="22" t="s">
        <v>437</v>
      </c>
      <c r="C238" s="22"/>
      <c r="D238" s="21">
        <v>119788</v>
      </c>
      <c r="E238" s="21">
        <v>119788</v>
      </c>
      <c r="F238" s="21">
        <v>118170</v>
      </c>
    </row>
    <row r="239" spans="1:6" s="1" customFormat="1" ht="34.5" customHeight="1">
      <c r="A239" s="27" t="s">
        <v>265</v>
      </c>
      <c r="B239" s="22" t="s">
        <v>437</v>
      </c>
      <c r="C239" s="22" t="s">
        <v>13</v>
      </c>
      <c r="D239" s="21">
        <v>1188</v>
      </c>
      <c r="E239" s="21">
        <v>1188</v>
      </c>
      <c r="F239" s="21">
        <v>1170</v>
      </c>
    </row>
    <row r="240" spans="1:6" s="1" customFormat="1" ht="31.5">
      <c r="A240" s="27" t="s">
        <v>20</v>
      </c>
      <c r="B240" s="22" t="s">
        <v>437</v>
      </c>
      <c r="C240" s="22" t="s">
        <v>175</v>
      </c>
      <c r="D240" s="21">
        <v>1188</v>
      </c>
      <c r="E240" s="21">
        <v>1188</v>
      </c>
      <c r="F240" s="21">
        <v>1170</v>
      </c>
    </row>
    <row r="241" spans="1:6" s="1" customFormat="1" ht="15.75">
      <c r="A241" s="27" t="s">
        <v>163</v>
      </c>
      <c r="B241" s="22" t="s">
        <v>437</v>
      </c>
      <c r="C241" s="22" t="s">
        <v>14</v>
      </c>
      <c r="D241" s="21">
        <v>118600</v>
      </c>
      <c r="E241" s="21">
        <v>118600</v>
      </c>
      <c r="F241" s="21">
        <v>117000</v>
      </c>
    </row>
    <row r="242" spans="1:6" s="1" customFormat="1" ht="18" customHeight="1">
      <c r="A242" s="27" t="s">
        <v>164</v>
      </c>
      <c r="B242" s="22" t="s">
        <v>437</v>
      </c>
      <c r="C242" s="22" t="s">
        <v>145</v>
      </c>
      <c r="D242" s="21">
        <v>118600</v>
      </c>
      <c r="E242" s="21">
        <v>118600</v>
      </c>
      <c r="F242" s="21">
        <v>117000</v>
      </c>
    </row>
    <row r="243" spans="1:6" s="1" customFormat="1" ht="47.25">
      <c r="A243" s="27" t="s">
        <v>47</v>
      </c>
      <c r="B243" s="22" t="s">
        <v>320</v>
      </c>
      <c r="C243" s="22"/>
      <c r="D243" s="21">
        <v>6200000</v>
      </c>
      <c r="E243" s="21">
        <v>6200000</v>
      </c>
      <c r="F243" s="21">
        <v>6159054.9</v>
      </c>
    </row>
    <row r="244" spans="1:6" s="1" customFormat="1" ht="31.5">
      <c r="A244" s="27" t="s">
        <v>265</v>
      </c>
      <c r="B244" s="22" t="s">
        <v>320</v>
      </c>
      <c r="C244" s="22" t="s">
        <v>13</v>
      </c>
      <c r="D244" s="21">
        <v>61000</v>
      </c>
      <c r="E244" s="21">
        <v>61000</v>
      </c>
      <c r="F244" s="21">
        <v>60554.9</v>
      </c>
    </row>
    <row r="245" spans="1:6" s="1" customFormat="1" ht="31.5">
      <c r="A245" s="27" t="s">
        <v>20</v>
      </c>
      <c r="B245" s="22" t="s">
        <v>320</v>
      </c>
      <c r="C245" s="22" t="s">
        <v>175</v>
      </c>
      <c r="D245" s="21">
        <v>61000</v>
      </c>
      <c r="E245" s="21">
        <v>61000</v>
      </c>
      <c r="F245" s="21">
        <v>60554.9</v>
      </c>
    </row>
    <row r="246" spans="1:6" s="1" customFormat="1" ht="15.75">
      <c r="A246" s="27" t="s">
        <v>163</v>
      </c>
      <c r="B246" s="22" t="s">
        <v>320</v>
      </c>
      <c r="C246" s="22" t="s">
        <v>14</v>
      </c>
      <c r="D246" s="21">
        <v>6139000</v>
      </c>
      <c r="E246" s="21">
        <v>6139000</v>
      </c>
      <c r="F246" s="21">
        <v>6098500</v>
      </c>
    </row>
    <row r="247" spans="1:6" s="1" customFormat="1" ht="20.25" customHeight="1">
      <c r="A247" s="27" t="s">
        <v>164</v>
      </c>
      <c r="B247" s="22" t="s">
        <v>320</v>
      </c>
      <c r="C247" s="22" t="s">
        <v>145</v>
      </c>
      <c r="D247" s="21">
        <v>6139000</v>
      </c>
      <c r="E247" s="21">
        <v>6139000</v>
      </c>
      <c r="F247" s="21">
        <v>6098500</v>
      </c>
    </row>
    <row r="248" spans="1:6" s="1" customFormat="1" ht="47.25">
      <c r="A248" s="27" t="s">
        <v>511</v>
      </c>
      <c r="B248" s="22" t="s">
        <v>438</v>
      </c>
      <c r="C248" s="22"/>
      <c r="D248" s="21">
        <v>243611883</v>
      </c>
      <c r="E248" s="21">
        <v>248345667</v>
      </c>
      <c r="F248" s="21">
        <v>241756238.72</v>
      </c>
    </row>
    <row r="249" spans="1:6" s="1" customFormat="1" ht="31.5">
      <c r="A249" s="27" t="s">
        <v>265</v>
      </c>
      <c r="B249" s="22" t="s">
        <v>438</v>
      </c>
      <c r="C249" s="22" t="s">
        <v>13</v>
      </c>
      <c r="D249" s="21">
        <v>15127467</v>
      </c>
      <c r="E249" s="21">
        <v>15127467</v>
      </c>
      <c r="F249" s="21">
        <v>14962537.58</v>
      </c>
    </row>
    <row r="250" spans="1:6" s="1" customFormat="1" ht="31.5">
      <c r="A250" s="27" t="s">
        <v>20</v>
      </c>
      <c r="B250" s="22" t="s">
        <v>438</v>
      </c>
      <c r="C250" s="22" t="s">
        <v>175</v>
      </c>
      <c r="D250" s="21">
        <v>15127467</v>
      </c>
      <c r="E250" s="21">
        <v>15127467</v>
      </c>
      <c r="F250" s="21">
        <v>14962537.58</v>
      </c>
    </row>
    <row r="251" spans="1:6" s="1" customFormat="1" ht="15.75">
      <c r="A251" s="27" t="s">
        <v>163</v>
      </c>
      <c r="B251" s="22" t="s">
        <v>438</v>
      </c>
      <c r="C251" s="22" t="s">
        <v>14</v>
      </c>
      <c r="D251" s="21">
        <v>228484416</v>
      </c>
      <c r="E251" s="21">
        <v>233218200</v>
      </c>
      <c r="F251" s="21">
        <v>226793701.14</v>
      </c>
    </row>
    <row r="252" spans="1:6" s="1" customFormat="1" ht="19.5" customHeight="1">
      <c r="A252" s="27" t="s">
        <v>164</v>
      </c>
      <c r="B252" s="22" t="s">
        <v>438</v>
      </c>
      <c r="C252" s="22" t="s">
        <v>145</v>
      </c>
      <c r="D252" s="21">
        <v>228484416</v>
      </c>
      <c r="E252" s="21">
        <v>233218200</v>
      </c>
      <c r="F252" s="21">
        <v>226793701.14</v>
      </c>
    </row>
    <row r="253" spans="1:6" s="1" customFormat="1" ht="47.25">
      <c r="A253" s="27" t="s">
        <v>48</v>
      </c>
      <c r="B253" s="22" t="s">
        <v>115</v>
      </c>
      <c r="C253" s="22"/>
      <c r="D253" s="21">
        <v>44087</v>
      </c>
      <c r="E253" s="21">
        <v>44087</v>
      </c>
      <c r="F253" s="21">
        <v>0</v>
      </c>
    </row>
    <row r="254" spans="1:6" s="1" customFormat="1" ht="31.5">
      <c r="A254" s="27" t="s">
        <v>265</v>
      </c>
      <c r="B254" s="22" t="s">
        <v>115</v>
      </c>
      <c r="C254" s="22" t="s">
        <v>13</v>
      </c>
      <c r="D254" s="21">
        <v>437</v>
      </c>
      <c r="E254" s="21">
        <v>437</v>
      </c>
      <c r="F254" s="21">
        <v>0</v>
      </c>
    </row>
    <row r="255" spans="1:6" s="1" customFormat="1" ht="31.5">
      <c r="A255" s="27" t="s">
        <v>20</v>
      </c>
      <c r="B255" s="22" t="s">
        <v>115</v>
      </c>
      <c r="C255" s="22" t="s">
        <v>175</v>
      </c>
      <c r="D255" s="21">
        <v>437</v>
      </c>
      <c r="E255" s="21">
        <v>437</v>
      </c>
      <c r="F255" s="21">
        <v>0</v>
      </c>
    </row>
    <row r="256" spans="1:6" s="1" customFormat="1" ht="15.75">
      <c r="A256" s="27" t="s">
        <v>163</v>
      </c>
      <c r="B256" s="22" t="s">
        <v>115</v>
      </c>
      <c r="C256" s="22" t="s">
        <v>14</v>
      </c>
      <c r="D256" s="21">
        <v>43650</v>
      </c>
      <c r="E256" s="21">
        <v>43650</v>
      </c>
      <c r="F256" s="21">
        <v>0</v>
      </c>
    </row>
    <row r="257" spans="1:6" s="1" customFormat="1" ht="19.5" customHeight="1">
      <c r="A257" s="27" t="s">
        <v>164</v>
      </c>
      <c r="B257" s="22" t="s">
        <v>115</v>
      </c>
      <c r="C257" s="22" t="s">
        <v>145</v>
      </c>
      <c r="D257" s="21">
        <v>43650</v>
      </c>
      <c r="E257" s="21">
        <v>43650</v>
      </c>
      <c r="F257" s="21">
        <v>0</v>
      </c>
    </row>
    <row r="258" spans="1:6" s="1" customFormat="1" ht="78.75">
      <c r="A258" s="27" t="s">
        <v>512</v>
      </c>
      <c r="B258" s="22" t="s">
        <v>439</v>
      </c>
      <c r="C258" s="22"/>
      <c r="D258" s="21">
        <v>284278</v>
      </c>
      <c r="E258" s="21">
        <v>284278</v>
      </c>
      <c r="F258" s="21">
        <v>220165.78</v>
      </c>
    </row>
    <row r="259" spans="1:6" s="1" customFormat="1" ht="15.75">
      <c r="A259" s="27" t="s">
        <v>163</v>
      </c>
      <c r="B259" s="22" t="s">
        <v>439</v>
      </c>
      <c r="C259" s="22" t="s">
        <v>14</v>
      </c>
      <c r="D259" s="21">
        <v>284278</v>
      </c>
      <c r="E259" s="21">
        <v>284278</v>
      </c>
      <c r="F259" s="21">
        <v>220165.78</v>
      </c>
    </row>
    <row r="260" spans="1:6" s="1" customFormat="1" ht="19.5" customHeight="1">
      <c r="A260" s="27" t="s">
        <v>164</v>
      </c>
      <c r="B260" s="22" t="s">
        <v>439</v>
      </c>
      <c r="C260" s="22" t="s">
        <v>145</v>
      </c>
      <c r="D260" s="21">
        <v>284278</v>
      </c>
      <c r="E260" s="21">
        <v>284278</v>
      </c>
      <c r="F260" s="21">
        <v>220165.78</v>
      </c>
    </row>
    <row r="261" spans="1:6" s="1" customFormat="1" ht="47.25">
      <c r="A261" s="27" t="s">
        <v>456</v>
      </c>
      <c r="B261" s="22" t="s">
        <v>116</v>
      </c>
      <c r="C261" s="22"/>
      <c r="D261" s="21">
        <v>59526900</v>
      </c>
      <c r="E261" s="21">
        <v>59526900</v>
      </c>
      <c r="F261" s="21">
        <v>59526604.92</v>
      </c>
    </row>
    <row r="262" spans="1:6" s="1" customFormat="1" ht="17.25" customHeight="1">
      <c r="A262" s="27" t="s">
        <v>163</v>
      </c>
      <c r="B262" s="22" t="s">
        <v>116</v>
      </c>
      <c r="C262" s="22" t="s">
        <v>14</v>
      </c>
      <c r="D262" s="21">
        <v>59526900</v>
      </c>
      <c r="E262" s="21">
        <v>59526900</v>
      </c>
      <c r="F262" s="21">
        <v>59526604.92</v>
      </c>
    </row>
    <row r="263" spans="1:6" s="1" customFormat="1" ht="21.75" customHeight="1">
      <c r="A263" s="27" t="s">
        <v>164</v>
      </c>
      <c r="B263" s="22" t="s">
        <v>116</v>
      </c>
      <c r="C263" s="22" t="s">
        <v>145</v>
      </c>
      <c r="D263" s="21">
        <v>59526900</v>
      </c>
      <c r="E263" s="21">
        <v>59526900</v>
      </c>
      <c r="F263" s="21">
        <v>59526604.92</v>
      </c>
    </row>
    <row r="264" spans="1:6" s="1" customFormat="1" ht="84" customHeight="1">
      <c r="A264" s="37" t="s">
        <v>2</v>
      </c>
      <c r="B264" s="22" t="s">
        <v>440</v>
      </c>
      <c r="C264" s="22"/>
      <c r="D264" s="21">
        <v>26372530</v>
      </c>
      <c r="E264" s="21">
        <v>26372530</v>
      </c>
      <c r="F264" s="21">
        <v>26362145.68</v>
      </c>
    </row>
    <row r="265" spans="1:6" s="1" customFormat="1" ht="15.75" customHeight="1">
      <c r="A265" s="27" t="s">
        <v>163</v>
      </c>
      <c r="B265" s="22" t="s">
        <v>440</v>
      </c>
      <c r="C265" s="22" t="s">
        <v>14</v>
      </c>
      <c r="D265" s="21">
        <v>26372530</v>
      </c>
      <c r="E265" s="21">
        <v>26372530</v>
      </c>
      <c r="F265" s="21">
        <v>26362145.68</v>
      </c>
    </row>
    <row r="266" spans="1:6" s="1" customFormat="1" ht="21.75" customHeight="1">
      <c r="A266" s="27" t="s">
        <v>164</v>
      </c>
      <c r="B266" s="22" t="s">
        <v>440</v>
      </c>
      <c r="C266" s="22" t="s">
        <v>145</v>
      </c>
      <c r="D266" s="21">
        <v>26372530</v>
      </c>
      <c r="E266" s="21">
        <v>26372530</v>
      </c>
      <c r="F266" s="21">
        <v>26362145.68</v>
      </c>
    </row>
    <row r="267" spans="1:6" s="1" customFormat="1" ht="31.5">
      <c r="A267" s="27" t="s">
        <v>513</v>
      </c>
      <c r="B267" s="22" t="s">
        <v>321</v>
      </c>
      <c r="C267" s="22"/>
      <c r="D267" s="21">
        <v>800000</v>
      </c>
      <c r="E267" s="21">
        <v>800000</v>
      </c>
      <c r="F267" s="21">
        <v>633320</v>
      </c>
    </row>
    <row r="268" spans="1:6" s="1" customFormat="1" ht="31.5">
      <c r="A268" s="27" t="s">
        <v>265</v>
      </c>
      <c r="B268" s="22" t="s">
        <v>321</v>
      </c>
      <c r="C268" s="22" t="s">
        <v>13</v>
      </c>
      <c r="D268" s="21">
        <v>8000</v>
      </c>
      <c r="E268" s="21">
        <v>8000</v>
      </c>
      <c r="F268" s="21">
        <v>6320</v>
      </c>
    </row>
    <row r="269" spans="1:6" s="1" customFormat="1" ht="31.5">
      <c r="A269" s="27" t="s">
        <v>20</v>
      </c>
      <c r="B269" s="22" t="s">
        <v>321</v>
      </c>
      <c r="C269" s="22" t="s">
        <v>175</v>
      </c>
      <c r="D269" s="21">
        <v>8000</v>
      </c>
      <c r="E269" s="21">
        <v>8000</v>
      </c>
      <c r="F269" s="21">
        <v>6320</v>
      </c>
    </row>
    <row r="270" spans="1:6" s="1" customFormat="1" ht="19.5" customHeight="1">
      <c r="A270" s="27" t="s">
        <v>163</v>
      </c>
      <c r="B270" s="22" t="s">
        <v>321</v>
      </c>
      <c r="C270" s="22" t="s">
        <v>14</v>
      </c>
      <c r="D270" s="21">
        <v>792000</v>
      </c>
      <c r="E270" s="21">
        <v>792000</v>
      </c>
      <c r="F270" s="21">
        <v>627000</v>
      </c>
    </row>
    <row r="271" spans="1:6" s="1" customFormat="1" ht="18" customHeight="1">
      <c r="A271" s="27" t="s">
        <v>164</v>
      </c>
      <c r="B271" s="22" t="s">
        <v>321</v>
      </c>
      <c r="C271" s="22" t="s">
        <v>145</v>
      </c>
      <c r="D271" s="21">
        <v>792000</v>
      </c>
      <c r="E271" s="21">
        <v>792000</v>
      </c>
      <c r="F271" s="21">
        <v>627000</v>
      </c>
    </row>
    <row r="272" spans="1:6" s="1" customFormat="1" ht="63">
      <c r="A272" s="27" t="s">
        <v>514</v>
      </c>
      <c r="B272" s="22" t="s">
        <v>322</v>
      </c>
      <c r="C272" s="22"/>
      <c r="D272" s="21">
        <v>100000</v>
      </c>
      <c r="E272" s="21">
        <v>100000</v>
      </c>
      <c r="F272" s="21">
        <v>55000</v>
      </c>
    </row>
    <row r="273" spans="1:6" s="1" customFormat="1" ht="15.75" customHeight="1">
      <c r="A273" s="27" t="s">
        <v>265</v>
      </c>
      <c r="B273" s="22" t="s">
        <v>322</v>
      </c>
      <c r="C273" s="22" t="s">
        <v>13</v>
      </c>
      <c r="D273" s="21">
        <v>1000</v>
      </c>
      <c r="E273" s="21">
        <v>1000</v>
      </c>
      <c r="F273" s="21">
        <v>0</v>
      </c>
    </row>
    <row r="274" spans="1:6" s="1" customFormat="1" ht="31.5">
      <c r="A274" s="27" t="s">
        <v>20</v>
      </c>
      <c r="B274" s="22" t="s">
        <v>322</v>
      </c>
      <c r="C274" s="22" t="s">
        <v>175</v>
      </c>
      <c r="D274" s="21">
        <v>1000</v>
      </c>
      <c r="E274" s="21">
        <v>1000</v>
      </c>
      <c r="F274" s="21">
        <v>0</v>
      </c>
    </row>
    <row r="275" spans="1:6" s="1" customFormat="1" ht="17.25" customHeight="1">
      <c r="A275" s="27" t="s">
        <v>163</v>
      </c>
      <c r="B275" s="22" t="s">
        <v>322</v>
      </c>
      <c r="C275" s="22" t="s">
        <v>14</v>
      </c>
      <c r="D275" s="21">
        <v>99000</v>
      </c>
      <c r="E275" s="21">
        <v>99000</v>
      </c>
      <c r="F275" s="21">
        <v>55000</v>
      </c>
    </row>
    <row r="276" spans="1:6" s="1" customFormat="1" ht="15.75" customHeight="1">
      <c r="A276" s="27" t="s">
        <v>164</v>
      </c>
      <c r="B276" s="22" t="s">
        <v>322</v>
      </c>
      <c r="C276" s="22" t="s">
        <v>145</v>
      </c>
      <c r="D276" s="21">
        <v>99000</v>
      </c>
      <c r="E276" s="21">
        <v>99000</v>
      </c>
      <c r="F276" s="21">
        <v>55000</v>
      </c>
    </row>
    <row r="277" spans="1:6" s="1" customFormat="1" ht="31.5">
      <c r="A277" s="27" t="s">
        <v>515</v>
      </c>
      <c r="B277" s="22" t="s">
        <v>323</v>
      </c>
      <c r="C277" s="22"/>
      <c r="D277" s="21">
        <v>5000000</v>
      </c>
      <c r="E277" s="21">
        <v>5000000</v>
      </c>
      <c r="F277" s="21">
        <v>795131.16</v>
      </c>
    </row>
    <row r="278" spans="1:6" s="1" customFormat="1" ht="31.5">
      <c r="A278" s="27" t="s">
        <v>265</v>
      </c>
      <c r="B278" s="22" t="s">
        <v>323</v>
      </c>
      <c r="C278" s="22" t="s">
        <v>13</v>
      </c>
      <c r="D278" s="21">
        <v>195000</v>
      </c>
      <c r="E278" s="21">
        <v>195000</v>
      </c>
      <c r="F278" s="21">
        <v>150131.16</v>
      </c>
    </row>
    <row r="279" spans="1:6" s="1" customFormat="1" ht="31.5">
      <c r="A279" s="27" t="s">
        <v>20</v>
      </c>
      <c r="B279" s="22" t="s">
        <v>323</v>
      </c>
      <c r="C279" s="22" t="s">
        <v>175</v>
      </c>
      <c r="D279" s="21">
        <v>195000</v>
      </c>
      <c r="E279" s="21">
        <v>195000</v>
      </c>
      <c r="F279" s="21">
        <v>150131.16</v>
      </c>
    </row>
    <row r="280" spans="1:6" s="1" customFormat="1" ht="15.75">
      <c r="A280" s="27" t="s">
        <v>163</v>
      </c>
      <c r="B280" s="22" t="s">
        <v>323</v>
      </c>
      <c r="C280" s="22" t="s">
        <v>14</v>
      </c>
      <c r="D280" s="21">
        <v>4805000</v>
      </c>
      <c r="E280" s="21">
        <v>4805000</v>
      </c>
      <c r="F280" s="21">
        <v>645000</v>
      </c>
    </row>
    <row r="281" spans="1:6" s="1" customFormat="1" ht="15.75" customHeight="1">
      <c r="A281" s="27" t="s">
        <v>164</v>
      </c>
      <c r="B281" s="22" t="s">
        <v>323</v>
      </c>
      <c r="C281" s="22" t="s">
        <v>145</v>
      </c>
      <c r="D281" s="21">
        <v>4805000</v>
      </c>
      <c r="E281" s="21">
        <v>4805000</v>
      </c>
      <c r="F281" s="21">
        <v>645000</v>
      </c>
    </row>
    <row r="282" spans="1:6" s="1" customFormat="1" ht="47.25">
      <c r="A282" s="27" t="s">
        <v>262</v>
      </c>
      <c r="B282" s="22" t="s">
        <v>324</v>
      </c>
      <c r="C282" s="22"/>
      <c r="D282" s="21">
        <v>3400000</v>
      </c>
      <c r="E282" s="21">
        <v>3400000</v>
      </c>
      <c r="F282" s="21">
        <v>3398003.18</v>
      </c>
    </row>
    <row r="283" spans="1:6" s="1" customFormat="1" ht="31.5">
      <c r="A283" s="27" t="s">
        <v>265</v>
      </c>
      <c r="B283" s="22" t="s">
        <v>324</v>
      </c>
      <c r="C283" s="22" t="s">
        <v>13</v>
      </c>
      <c r="D283" s="21">
        <v>37400</v>
      </c>
      <c r="E283" s="21">
        <v>37400</v>
      </c>
      <c r="F283" s="21">
        <v>35403.18</v>
      </c>
    </row>
    <row r="284" spans="1:6" s="1" customFormat="1" ht="31.5">
      <c r="A284" s="27" t="s">
        <v>20</v>
      </c>
      <c r="B284" s="22" t="s">
        <v>324</v>
      </c>
      <c r="C284" s="22" t="s">
        <v>175</v>
      </c>
      <c r="D284" s="21">
        <v>37400</v>
      </c>
      <c r="E284" s="21">
        <v>37400</v>
      </c>
      <c r="F284" s="21">
        <v>35403.18</v>
      </c>
    </row>
    <row r="285" spans="1:6" s="1" customFormat="1" ht="15.75">
      <c r="A285" s="27" t="s">
        <v>163</v>
      </c>
      <c r="B285" s="22" t="s">
        <v>324</v>
      </c>
      <c r="C285" s="22" t="s">
        <v>14</v>
      </c>
      <c r="D285" s="21">
        <v>3362600</v>
      </c>
      <c r="E285" s="21">
        <v>3362600</v>
      </c>
      <c r="F285" s="21">
        <v>3362600</v>
      </c>
    </row>
    <row r="286" spans="1:6" s="1" customFormat="1" ht="20.25" customHeight="1">
      <c r="A286" s="27" t="s">
        <v>164</v>
      </c>
      <c r="B286" s="22" t="s">
        <v>324</v>
      </c>
      <c r="C286" s="22" t="s">
        <v>145</v>
      </c>
      <c r="D286" s="21">
        <v>3362600</v>
      </c>
      <c r="E286" s="21">
        <v>3362600</v>
      </c>
      <c r="F286" s="21">
        <v>3362600</v>
      </c>
    </row>
    <row r="287" spans="1:6" s="1" customFormat="1" ht="15.75">
      <c r="A287" s="27" t="s">
        <v>516</v>
      </c>
      <c r="B287" s="22" t="s">
        <v>325</v>
      </c>
      <c r="C287" s="22"/>
      <c r="D287" s="21">
        <v>900000</v>
      </c>
      <c r="E287" s="21">
        <v>900000</v>
      </c>
      <c r="F287" s="21">
        <v>670785.5</v>
      </c>
    </row>
    <row r="288" spans="1:6" s="1" customFormat="1" ht="31.5">
      <c r="A288" s="27" t="s">
        <v>265</v>
      </c>
      <c r="B288" s="22" t="s">
        <v>325</v>
      </c>
      <c r="C288" s="22" t="s">
        <v>13</v>
      </c>
      <c r="D288" s="21">
        <v>9000</v>
      </c>
      <c r="E288" s="21">
        <v>9000</v>
      </c>
      <c r="F288" s="21">
        <v>5785.5</v>
      </c>
    </row>
    <row r="289" spans="1:6" s="1" customFormat="1" ht="31.5">
      <c r="A289" s="27" t="s">
        <v>20</v>
      </c>
      <c r="B289" s="22" t="s">
        <v>325</v>
      </c>
      <c r="C289" s="22" t="s">
        <v>175</v>
      </c>
      <c r="D289" s="21">
        <v>9000</v>
      </c>
      <c r="E289" s="21">
        <v>9000</v>
      </c>
      <c r="F289" s="21">
        <v>5785.5</v>
      </c>
    </row>
    <row r="290" spans="1:6" s="1" customFormat="1" ht="15.75">
      <c r="A290" s="27" t="s">
        <v>163</v>
      </c>
      <c r="B290" s="22" t="s">
        <v>325</v>
      </c>
      <c r="C290" s="22" t="s">
        <v>14</v>
      </c>
      <c r="D290" s="21">
        <v>891000</v>
      </c>
      <c r="E290" s="21">
        <v>891000</v>
      </c>
      <c r="F290" s="21">
        <v>665000</v>
      </c>
    </row>
    <row r="291" spans="1:6" s="1" customFormat="1" ht="15.75" customHeight="1">
      <c r="A291" s="27" t="s">
        <v>164</v>
      </c>
      <c r="B291" s="22" t="s">
        <v>325</v>
      </c>
      <c r="C291" s="22" t="s">
        <v>145</v>
      </c>
      <c r="D291" s="21">
        <v>891000</v>
      </c>
      <c r="E291" s="21">
        <v>891000</v>
      </c>
      <c r="F291" s="21">
        <v>665000</v>
      </c>
    </row>
    <row r="292" spans="1:6" s="1" customFormat="1" ht="18" customHeight="1">
      <c r="A292" s="27" t="s">
        <v>49</v>
      </c>
      <c r="B292" s="22" t="s">
        <v>326</v>
      </c>
      <c r="C292" s="22"/>
      <c r="D292" s="21">
        <v>6300000</v>
      </c>
      <c r="E292" s="21">
        <v>6300000</v>
      </c>
      <c r="F292" s="21">
        <v>6292353.2</v>
      </c>
    </row>
    <row r="293" spans="1:6" s="1" customFormat="1" ht="31.5">
      <c r="A293" s="27" t="s">
        <v>265</v>
      </c>
      <c r="B293" s="22" t="s">
        <v>326</v>
      </c>
      <c r="C293" s="22" t="s">
        <v>13</v>
      </c>
      <c r="D293" s="21">
        <v>62000</v>
      </c>
      <c r="E293" s="21">
        <v>62000</v>
      </c>
      <c r="F293" s="21">
        <v>61678.28</v>
      </c>
    </row>
    <row r="294" spans="1:6" s="1" customFormat="1" ht="31.5">
      <c r="A294" s="27" t="s">
        <v>20</v>
      </c>
      <c r="B294" s="22" t="s">
        <v>326</v>
      </c>
      <c r="C294" s="22" t="s">
        <v>175</v>
      </c>
      <c r="D294" s="21">
        <v>62000</v>
      </c>
      <c r="E294" s="21">
        <v>62000</v>
      </c>
      <c r="F294" s="21">
        <v>61678.28</v>
      </c>
    </row>
    <row r="295" spans="1:6" s="1" customFormat="1" ht="15.75">
      <c r="A295" s="27" t="s">
        <v>163</v>
      </c>
      <c r="B295" s="22" t="s">
        <v>326</v>
      </c>
      <c r="C295" s="22" t="s">
        <v>14</v>
      </c>
      <c r="D295" s="21">
        <v>6238000</v>
      </c>
      <c r="E295" s="21">
        <v>6238000</v>
      </c>
      <c r="F295" s="21">
        <v>6230674.92</v>
      </c>
    </row>
    <row r="296" spans="1:6" s="1" customFormat="1" ht="15" customHeight="1">
      <c r="A296" s="27" t="s">
        <v>164</v>
      </c>
      <c r="B296" s="22" t="s">
        <v>326</v>
      </c>
      <c r="C296" s="22" t="s">
        <v>145</v>
      </c>
      <c r="D296" s="21">
        <v>6238000</v>
      </c>
      <c r="E296" s="21">
        <v>6238000</v>
      </c>
      <c r="F296" s="21">
        <v>6230674.92</v>
      </c>
    </row>
    <row r="297" spans="1:6" s="1" customFormat="1" ht="78.75">
      <c r="A297" s="27" t="s">
        <v>517</v>
      </c>
      <c r="B297" s="22" t="s">
        <v>327</v>
      </c>
      <c r="C297" s="22"/>
      <c r="D297" s="21">
        <v>1700000</v>
      </c>
      <c r="E297" s="21">
        <v>1700000</v>
      </c>
      <c r="F297" s="21">
        <v>0</v>
      </c>
    </row>
    <row r="298" spans="1:6" s="1" customFormat="1" ht="15.75">
      <c r="A298" s="27" t="s">
        <v>163</v>
      </c>
      <c r="B298" s="22" t="s">
        <v>327</v>
      </c>
      <c r="C298" s="22" t="s">
        <v>14</v>
      </c>
      <c r="D298" s="21">
        <v>1700000</v>
      </c>
      <c r="E298" s="21">
        <v>1700000</v>
      </c>
      <c r="F298" s="21">
        <v>0</v>
      </c>
    </row>
    <row r="299" spans="1:6" ht="31.5">
      <c r="A299" s="27" t="s">
        <v>184</v>
      </c>
      <c r="B299" s="22" t="s">
        <v>327</v>
      </c>
      <c r="C299" s="22" t="s">
        <v>474</v>
      </c>
      <c r="D299" s="21">
        <v>1700000</v>
      </c>
      <c r="E299" s="21">
        <v>1700000</v>
      </c>
      <c r="F299" s="21">
        <v>0</v>
      </c>
    </row>
    <row r="300" spans="1:6" s="1" customFormat="1" ht="31.5">
      <c r="A300" s="27" t="s">
        <v>50</v>
      </c>
      <c r="B300" s="22" t="s">
        <v>328</v>
      </c>
      <c r="C300" s="22"/>
      <c r="D300" s="21">
        <v>1000000</v>
      </c>
      <c r="E300" s="21">
        <v>1000000</v>
      </c>
      <c r="F300" s="21">
        <v>1000000</v>
      </c>
    </row>
    <row r="301" spans="1:6" s="1" customFormat="1" ht="31.5">
      <c r="A301" s="27" t="s">
        <v>265</v>
      </c>
      <c r="B301" s="22" t="s">
        <v>328</v>
      </c>
      <c r="C301" s="22" t="s">
        <v>13</v>
      </c>
      <c r="D301" s="21">
        <v>1000000</v>
      </c>
      <c r="E301" s="21">
        <v>1000000</v>
      </c>
      <c r="F301" s="21">
        <v>1000000</v>
      </c>
    </row>
    <row r="302" spans="1:6" s="1" customFormat="1" ht="31.5">
      <c r="A302" s="27" t="s">
        <v>20</v>
      </c>
      <c r="B302" s="22" t="s">
        <v>328</v>
      </c>
      <c r="C302" s="22" t="s">
        <v>175</v>
      </c>
      <c r="D302" s="21">
        <v>1000000</v>
      </c>
      <c r="E302" s="21">
        <v>1000000</v>
      </c>
      <c r="F302" s="21">
        <v>1000000</v>
      </c>
    </row>
    <row r="303" spans="1:6" s="1" customFormat="1" ht="47.25">
      <c r="A303" s="27" t="s">
        <v>51</v>
      </c>
      <c r="B303" s="22" t="s">
        <v>444</v>
      </c>
      <c r="C303" s="22"/>
      <c r="D303" s="21">
        <v>21780567</v>
      </c>
      <c r="E303" s="21">
        <v>21780567</v>
      </c>
      <c r="F303" s="21">
        <v>21779249.99</v>
      </c>
    </row>
    <row r="304" spans="1:6" s="1" customFormat="1" ht="31.5">
      <c r="A304" s="27" t="s">
        <v>265</v>
      </c>
      <c r="B304" s="22" t="s">
        <v>444</v>
      </c>
      <c r="C304" s="22" t="s">
        <v>13</v>
      </c>
      <c r="D304" s="21">
        <v>154707.24</v>
      </c>
      <c r="E304" s="21">
        <v>154707.24</v>
      </c>
      <c r="F304" s="21">
        <v>154694.15</v>
      </c>
    </row>
    <row r="305" spans="1:6" s="1" customFormat="1" ht="31.5">
      <c r="A305" s="27" t="s">
        <v>20</v>
      </c>
      <c r="B305" s="22" t="s">
        <v>444</v>
      </c>
      <c r="C305" s="22" t="s">
        <v>175</v>
      </c>
      <c r="D305" s="21">
        <v>154707.24</v>
      </c>
      <c r="E305" s="21">
        <v>154707.24</v>
      </c>
      <c r="F305" s="21">
        <v>154694.15</v>
      </c>
    </row>
    <row r="306" spans="1:6" s="1" customFormat="1" ht="19.5" customHeight="1">
      <c r="A306" s="27" t="s">
        <v>163</v>
      </c>
      <c r="B306" s="22" t="s">
        <v>444</v>
      </c>
      <c r="C306" s="22" t="s">
        <v>14</v>
      </c>
      <c r="D306" s="21">
        <v>21625859.76</v>
      </c>
      <c r="E306" s="21">
        <v>21625859.76</v>
      </c>
      <c r="F306" s="21">
        <v>21624555.84</v>
      </c>
    </row>
    <row r="307" spans="1:6" s="1" customFormat="1" ht="17.25" customHeight="1">
      <c r="A307" s="27" t="s">
        <v>164</v>
      </c>
      <c r="B307" s="22" t="s">
        <v>444</v>
      </c>
      <c r="C307" s="22" t="s">
        <v>145</v>
      </c>
      <c r="D307" s="21">
        <v>21625859.76</v>
      </c>
      <c r="E307" s="21">
        <v>21625859.76</v>
      </c>
      <c r="F307" s="21">
        <v>21624555.84</v>
      </c>
    </row>
    <row r="308" spans="1:6" s="1" customFormat="1" ht="47.25">
      <c r="A308" s="27" t="s">
        <v>52</v>
      </c>
      <c r="B308" s="22" t="s">
        <v>117</v>
      </c>
      <c r="C308" s="22"/>
      <c r="D308" s="21">
        <v>2402860</v>
      </c>
      <c r="E308" s="21">
        <v>2402860</v>
      </c>
      <c r="F308" s="21">
        <v>2375171.87</v>
      </c>
    </row>
    <row r="309" spans="1:6" s="1" customFormat="1" ht="15.75">
      <c r="A309" s="27" t="s">
        <v>163</v>
      </c>
      <c r="B309" s="22" t="s">
        <v>117</v>
      </c>
      <c r="C309" s="22" t="s">
        <v>14</v>
      </c>
      <c r="D309" s="21">
        <v>2402860</v>
      </c>
      <c r="E309" s="21">
        <v>2402860</v>
      </c>
      <c r="F309" s="21">
        <v>2375171.87</v>
      </c>
    </row>
    <row r="310" spans="1:6" s="1" customFormat="1" ht="19.5" customHeight="1">
      <c r="A310" s="27" t="s">
        <v>164</v>
      </c>
      <c r="B310" s="22" t="s">
        <v>117</v>
      </c>
      <c r="C310" s="22" t="s">
        <v>145</v>
      </c>
      <c r="D310" s="21">
        <v>2402860</v>
      </c>
      <c r="E310" s="21">
        <v>2402860</v>
      </c>
      <c r="F310" s="21">
        <v>2375171.87</v>
      </c>
    </row>
    <row r="311" spans="1:6" s="1" customFormat="1" ht="15.75">
      <c r="A311" s="26" t="s">
        <v>226</v>
      </c>
      <c r="B311" s="24" t="s">
        <v>329</v>
      </c>
      <c r="C311" s="24"/>
      <c r="D311" s="23">
        <f>SUM(D312,D317,D320,D323,D326,D329,D332,D335)</f>
        <v>7566540</v>
      </c>
      <c r="E311" s="23">
        <f>SUM(E312,E317,E320,E323,E326,E329,E332,E335)</f>
        <v>7566540</v>
      </c>
      <c r="F311" s="23">
        <f>SUM(F312,F317,F320,F323,F326,F329,F332,F335)</f>
        <v>6040318</v>
      </c>
    </row>
    <row r="312" spans="1:6" s="1" customFormat="1" ht="78.75">
      <c r="A312" s="27" t="s">
        <v>53</v>
      </c>
      <c r="B312" s="22" t="s">
        <v>330</v>
      </c>
      <c r="C312" s="22"/>
      <c r="D312" s="21">
        <v>1300000</v>
      </c>
      <c r="E312" s="21">
        <v>1300000</v>
      </c>
      <c r="F312" s="21">
        <v>387000</v>
      </c>
    </row>
    <row r="313" spans="1:6" s="1" customFormat="1" ht="31.5">
      <c r="A313" s="27" t="s">
        <v>265</v>
      </c>
      <c r="B313" s="22" t="s">
        <v>330</v>
      </c>
      <c r="C313" s="22" t="s">
        <v>13</v>
      </c>
      <c r="D313" s="21">
        <v>1000000</v>
      </c>
      <c r="E313" s="21">
        <v>1000000</v>
      </c>
      <c r="F313" s="21">
        <v>144000</v>
      </c>
    </row>
    <row r="314" spans="1:6" ht="31.5">
      <c r="A314" s="27" t="s">
        <v>20</v>
      </c>
      <c r="B314" s="22" t="s">
        <v>330</v>
      </c>
      <c r="C314" s="22" t="s">
        <v>175</v>
      </c>
      <c r="D314" s="21">
        <v>1000000</v>
      </c>
      <c r="E314" s="21">
        <v>1000000</v>
      </c>
      <c r="F314" s="21">
        <v>144000</v>
      </c>
    </row>
    <row r="315" spans="1:6" ht="47.25">
      <c r="A315" s="27" t="s">
        <v>19</v>
      </c>
      <c r="B315" s="22" t="s">
        <v>330</v>
      </c>
      <c r="C315" s="22" t="s">
        <v>12</v>
      </c>
      <c r="D315" s="21">
        <v>300000</v>
      </c>
      <c r="E315" s="21">
        <v>300000</v>
      </c>
      <c r="F315" s="21">
        <v>243000</v>
      </c>
    </row>
    <row r="316" spans="1:6" ht="15.75">
      <c r="A316" s="27" t="s">
        <v>162</v>
      </c>
      <c r="B316" s="22" t="s">
        <v>330</v>
      </c>
      <c r="C316" s="22" t="s">
        <v>454</v>
      </c>
      <c r="D316" s="21">
        <v>300000</v>
      </c>
      <c r="E316" s="21">
        <v>300000</v>
      </c>
      <c r="F316" s="21">
        <v>243000</v>
      </c>
    </row>
    <row r="317" spans="1:6" ht="31.5">
      <c r="A317" s="27" t="s">
        <v>518</v>
      </c>
      <c r="B317" s="22" t="s">
        <v>331</v>
      </c>
      <c r="C317" s="22"/>
      <c r="D317" s="21">
        <v>300000</v>
      </c>
      <c r="E317" s="21">
        <v>300000</v>
      </c>
      <c r="F317" s="21">
        <v>0</v>
      </c>
    </row>
    <row r="318" spans="1:6" ht="31.5">
      <c r="A318" s="27" t="s">
        <v>265</v>
      </c>
      <c r="B318" s="22" t="s">
        <v>331</v>
      </c>
      <c r="C318" s="22" t="s">
        <v>13</v>
      </c>
      <c r="D318" s="21">
        <v>300000</v>
      </c>
      <c r="E318" s="21">
        <v>300000</v>
      </c>
      <c r="F318" s="21">
        <v>0</v>
      </c>
    </row>
    <row r="319" spans="1:6" ht="31.5">
      <c r="A319" s="27" t="s">
        <v>20</v>
      </c>
      <c r="B319" s="22" t="s">
        <v>331</v>
      </c>
      <c r="C319" s="22" t="s">
        <v>175</v>
      </c>
      <c r="D319" s="21">
        <v>300000</v>
      </c>
      <c r="E319" s="21">
        <v>300000</v>
      </c>
      <c r="F319" s="21">
        <v>0</v>
      </c>
    </row>
    <row r="320" spans="1:6" ht="31.5">
      <c r="A320" s="27" t="s">
        <v>519</v>
      </c>
      <c r="B320" s="22" t="s">
        <v>332</v>
      </c>
      <c r="C320" s="22"/>
      <c r="D320" s="21">
        <v>1350000</v>
      </c>
      <c r="E320" s="21">
        <v>1350000</v>
      </c>
      <c r="F320" s="21">
        <v>1350000</v>
      </c>
    </row>
    <row r="321" spans="1:6" ht="31.5">
      <c r="A321" s="27" t="s">
        <v>265</v>
      </c>
      <c r="B321" s="22" t="s">
        <v>332</v>
      </c>
      <c r="C321" s="22" t="s">
        <v>13</v>
      </c>
      <c r="D321" s="21">
        <v>1350000</v>
      </c>
      <c r="E321" s="21">
        <v>1350000</v>
      </c>
      <c r="F321" s="21">
        <v>1350000</v>
      </c>
    </row>
    <row r="322" spans="1:6" ht="31.5">
      <c r="A322" s="27" t="s">
        <v>20</v>
      </c>
      <c r="B322" s="22" t="s">
        <v>332</v>
      </c>
      <c r="C322" s="22" t="s">
        <v>175</v>
      </c>
      <c r="D322" s="21">
        <v>1350000</v>
      </c>
      <c r="E322" s="21">
        <v>1350000</v>
      </c>
      <c r="F322" s="21">
        <v>1350000</v>
      </c>
    </row>
    <row r="323" spans="1:6" ht="31.5">
      <c r="A323" s="27" t="s">
        <v>520</v>
      </c>
      <c r="B323" s="22" t="s">
        <v>333</v>
      </c>
      <c r="C323" s="22"/>
      <c r="D323" s="21">
        <v>1000000</v>
      </c>
      <c r="E323" s="21">
        <v>1000000</v>
      </c>
      <c r="F323" s="21">
        <v>1000000</v>
      </c>
    </row>
    <row r="324" spans="1:6" ht="31.5">
      <c r="A324" s="27" t="s">
        <v>265</v>
      </c>
      <c r="B324" s="22" t="s">
        <v>333</v>
      </c>
      <c r="C324" s="22" t="s">
        <v>13</v>
      </c>
      <c r="D324" s="21">
        <v>1000000</v>
      </c>
      <c r="E324" s="21">
        <v>1000000</v>
      </c>
      <c r="F324" s="21">
        <v>1000000</v>
      </c>
    </row>
    <row r="325" spans="1:6" ht="31.5">
      <c r="A325" s="27" t="s">
        <v>20</v>
      </c>
      <c r="B325" s="22" t="s">
        <v>333</v>
      </c>
      <c r="C325" s="22" t="s">
        <v>175</v>
      </c>
      <c r="D325" s="21">
        <v>1000000</v>
      </c>
      <c r="E325" s="21">
        <v>1000000</v>
      </c>
      <c r="F325" s="21">
        <v>1000000</v>
      </c>
    </row>
    <row r="326" spans="1:6" ht="31.5">
      <c r="A326" s="27" t="s">
        <v>154</v>
      </c>
      <c r="B326" s="22" t="s">
        <v>334</v>
      </c>
      <c r="C326" s="22"/>
      <c r="D326" s="21">
        <v>300000</v>
      </c>
      <c r="E326" s="21">
        <v>300000</v>
      </c>
      <c r="F326" s="21">
        <v>0</v>
      </c>
    </row>
    <row r="327" spans="1:6" s="1" customFormat="1" ht="31.5">
      <c r="A327" s="27" t="s">
        <v>265</v>
      </c>
      <c r="B327" s="22" t="s">
        <v>334</v>
      </c>
      <c r="C327" s="22" t="s">
        <v>13</v>
      </c>
      <c r="D327" s="21">
        <v>300000</v>
      </c>
      <c r="E327" s="21">
        <v>300000</v>
      </c>
      <c r="F327" s="21">
        <v>0</v>
      </c>
    </row>
    <row r="328" spans="1:6" s="1" customFormat="1" ht="31.5">
      <c r="A328" s="27" t="s">
        <v>20</v>
      </c>
      <c r="B328" s="22" t="s">
        <v>334</v>
      </c>
      <c r="C328" s="22" t="s">
        <v>175</v>
      </c>
      <c r="D328" s="21">
        <v>300000</v>
      </c>
      <c r="E328" s="21">
        <v>300000</v>
      </c>
      <c r="F328" s="21">
        <v>0</v>
      </c>
    </row>
    <row r="329" spans="1:6" s="1" customFormat="1" ht="31.5">
      <c r="A329" s="27" t="s">
        <v>54</v>
      </c>
      <c r="B329" s="22" t="s">
        <v>335</v>
      </c>
      <c r="C329" s="22"/>
      <c r="D329" s="21">
        <v>150000</v>
      </c>
      <c r="E329" s="21">
        <v>150000</v>
      </c>
      <c r="F329" s="21">
        <v>136778</v>
      </c>
    </row>
    <row r="330" spans="1:6" s="1" customFormat="1" ht="47.25">
      <c r="A330" s="27" t="s">
        <v>19</v>
      </c>
      <c r="B330" s="22" t="s">
        <v>335</v>
      </c>
      <c r="C330" s="22" t="s">
        <v>12</v>
      </c>
      <c r="D330" s="21">
        <v>150000</v>
      </c>
      <c r="E330" s="21">
        <v>150000</v>
      </c>
      <c r="F330" s="21">
        <v>136778</v>
      </c>
    </row>
    <row r="331" spans="1:6" s="1" customFormat="1" ht="15.75">
      <c r="A331" s="27" t="s">
        <v>162</v>
      </c>
      <c r="B331" s="22" t="s">
        <v>335</v>
      </c>
      <c r="C331" s="22" t="s">
        <v>454</v>
      </c>
      <c r="D331" s="21">
        <v>150000</v>
      </c>
      <c r="E331" s="21">
        <v>150000</v>
      </c>
      <c r="F331" s="21">
        <v>136778</v>
      </c>
    </row>
    <row r="332" spans="1:6" s="1" customFormat="1" ht="47.25">
      <c r="A332" s="27" t="s">
        <v>472</v>
      </c>
      <c r="B332" s="22" t="s">
        <v>473</v>
      </c>
      <c r="C332" s="22"/>
      <c r="D332" s="21">
        <v>633307</v>
      </c>
      <c r="E332" s="21">
        <v>633307</v>
      </c>
      <c r="F332" s="21">
        <v>633307</v>
      </c>
    </row>
    <row r="333" spans="1:6" s="1" customFormat="1" ht="47.25">
      <c r="A333" s="27" t="s">
        <v>19</v>
      </c>
      <c r="B333" s="22" t="s">
        <v>473</v>
      </c>
      <c r="C333" s="22" t="s">
        <v>12</v>
      </c>
      <c r="D333" s="21">
        <v>633307</v>
      </c>
      <c r="E333" s="21">
        <v>633307</v>
      </c>
      <c r="F333" s="21">
        <v>633307</v>
      </c>
    </row>
    <row r="334" spans="1:6" s="1" customFormat="1" ht="15.75">
      <c r="A334" s="27" t="s">
        <v>162</v>
      </c>
      <c r="B334" s="22" t="s">
        <v>473</v>
      </c>
      <c r="C334" s="22" t="s">
        <v>454</v>
      </c>
      <c r="D334" s="21">
        <v>633307</v>
      </c>
      <c r="E334" s="21">
        <v>633307</v>
      </c>
      <c r="F334" s="21">
        <v>633307</v>
      </c>
    </row>
    <row r="335" spans="1:6" s="1" customFormat="1" ht="47.25">
      <c r="A335" s="27" t="s">
        <v>55</v>
      </c>
      <c r="B335" s="22" t="s">
        <v>475</v>
      </c>
      <c r="C335" s="22"/>
      <c r="D335" s="21">
        <v>2533233</v>
      </c>
      <c r="E335" s="21">
        <v>2533233</v>
      </c>
      <c r="F335" s="21">
        <v>2533233</v>
      </c>
    </row>
    <row r="336" spans="1:6" s="1" customFormat="1" ht="47.25">
      <c r="A336" s="27" t="s">
        <v>19</v>
      </c>
      <c r="B336" s="22" t="s">
        <v>475</v>
      </c>
      <c r="C336" s="22" t="s">
        <v>12</v>
      </c>
      <c r="D336" s="21">
        <v>2533233</v>
      </c>
      <c r="E336" s="21">
        <v>2533233</v>
      </c>
      <c r="F336" s="21">
        <v>2533233</v>
      </c>
    </row>
    <row r="337" spans="1:6" s="1" customFormat="1" ht="15.75">
      <c r="A337" s="27" t="s">
        <v>162</v>
      </c>
      <c r="B337" s="22" t="s">
        <v>475</v>
      </c>
      <c r="C337" s="22" t="s">
        <v>454</v>
      </c>
      <c r="D337" s="21">
        <v>2533233</v>
      </c>
      <c r="E337" s="21">
        <v>2533233</v>
      </c>
      <c r="F337" s="21">
        <v>2533233</v>
      </c>
    </row>
    <row r="338" spans="1:6" s="1" customFormat="1" ht="15.75">
      <c r="A338" s="26" t="s">
        <v>227</v>
      </c>
      <c r="B338" s="24" t="s">
        <v>336</v>
      </c>
      <c r="C338" s="24"/>
      <c r="D338" s="23">
        <f>SUM(D339)</f>
        <v>13449000</v>
      </c>
      <c r="E338" s="23">
        <f>SUM(E339)</f>
        <v>13449000</v>
      </c>
      <c r="F338" s="23">
        <f>SUM(F339)</f>
        <v>13414110.6</v>
      </c>
    </row>
    <row r="339" spans="1:6" s="1" customFormat="1" ht="31.5">
      <c r="A339" s="27" t="s">
        <v>56</v>
      </c>
      <c r="B339" s="22" t="s">
        <v>338</v>
      </c>
      <c r="C339" s="22"/>
      <c r="D339" s="21">
        <v>13449000</v>
      </c>
      <c r="E339" s="21">
        <v>13449000</v>
      </c>
      <c r="F339" s="21">
        <v>13414110.6</v>
      </c>
    </row>
    <row r="340" spans="1:6" s="1" customFormat="1" ht="33" customHeight="1">
      <c r="A340" s="27" t="s">
        <v>265</v>
      </c>
      <c r="B340" s="22" t="s">
        <v>338</v>
      </c>
      <c r="C340" s="22" t="s">
        <v>13</v>
      </c>
      <c r="D340" s="21">
        <v>149000</v>
      </c>
      <c r="E340" s="21">
        <v>149000</v>
      </c>
      <c r="F340" s="21">
        <v>132909.6</v>
      </c>
    </row>
    <row r="341" spans="1:6" s="1" customFormat="1" ht="31.5">
      <c r="A341" s="27" t="s">
        <v>20</v>
      </c>
      <c r="B341" s="22" t="s">
        <v>338</v>
      </c>
      <c r="C341" s="22" t="s">
        <v>175</v>
      </c>
      <c r="D341" s="21">
        <v>149000</v>
      </c>
      <c r="E341" s="21">
        <v>149000</v>
      </c>
      <c r="F341" s="21">
        <v>132909.6</v>
      </c>
    </row>
    <row r="342" spans="1:6" s="1" customFormat="1" ht="15.75">
      <c r="A342" s="27" t="s">
        <v>163</v>
      </c>
      <c r="B342" s="22" t="s">
        <v>338</v>
      </c>
      <c r="C342" s="22" t="s">
        <v>14</v>
      </c>
      <c r="D342" s="21">
        <v>13300000</v>
      </c>
      <c r="E342" s="21">
        <v>13300000</v>
      </c>
      <c r="F342" s="21">
        <v>13281201</v>
      </c>
    </row>
    <row r="343" spans="1:6" s="1" customFormat="1" ht="31.5">
      <c r="A343" s="27" t="s">
        <v>184</v>
      </c>
      <c r="B343" s="22" t="s">
        <v>338</v>
      </c>
      <c r="C343" s="22" t="s">
        <v>474</v>
      </c>
      <c r="D343" s="21">
        <v>13300000</v>
      </c>
      <c r="E343" s="21">
        <v>13300000</v>
      </c>
      <c r="F343" s="21">
        <v>13281201</v>
      </c>
    </row>
    <row r="344" spans="1:6" s="1" customFormat="1" ht="20.25" customHeight="1">
      <c r="A344" s="26" t="s">
        <v>228</v>
      </c>
      <c r="B344" s="24" t="s">
        <v>337</v>
      </c>
      <c r="C344" s="24"/>
      <c r="D344" s="23">
        <f>SUM(D345,D348)</f>
        <v>14049021</v>
      </c>
      <c r="E344" s="23">
        <f>SUM(E345,E348)</f>
        <v>14544868.8</v>
      </c>
      <c r="F344" s="23">
        <f>SUM(F345,F348)</f>
        <v>14049021</v>
      </c>
    </row>
    <row r="345" spans="1:6" s="1" customFormat="1" ht="47.25">
      <c r="A345" s="27" t="s">
        <v>458</v>
      </c>
      <c r="B345" s="22" t="s">
        <v>118</v>
      </c>
      <c r="C345" s="22"/>
      <c r="D345" s="21">
        <v>0</v>
      </c>
      <c r="E345" s="21">
        <v>495847.8</v>
      </c>
      <c r="F345" s="21">
        <v>0</v>
      </c>
    </row>
    <row r="346" spans="1:6" s="1" customFormat="1" ht="15.75">
      <c r="A346" s="27" t="s">
        <v>163</v>
      </c>
      <c r="B346" s="22" t="s">
        <v>118</v>
      </c>
      <c r="C346" s="22" t="s">
        <v>14</v>
      </c>
      <c r="D346" s="21">
        <v>0</v>
      </c>
      <c r="E346" s="21">
        <v>495847.8</v>
      </c>
      <c r="F346" s="21">
        <v>0</v>
      </c>
    </row>
    <row r="347" spans="1:6" s="1" customFormat="1" ht="18.75" customHeight="1">
      <c r="A347" s="27" t="s">
        <v>184</v>
      </c>
      <c r="B347" s="22" t="s">
        <v>118</v>
      </c>
      <c r="C347" s="22" t="s">
        <v>474</v>
      </c>
      <c r="D347" s="21">
        <v>0</v>
      </c>
      <c r="E347" s="21">
        <v>495847.8</v>
      </c>
      <c r="F347" s="21">
        <v>0</v>
      </c>
    </row>
    <row r="348" spans="1:6" s="1" customFormat="1" ht="31.5">
      <c r="A348" s="27" t="s">
        <v>57</v>
      </c>
      <c r="B348" s="22" t="s">
        <v>457</v>
      </c>
      <c r="C348" s="22"/>
      <c r="D348" s="21">
        <v>14049021</v>
      </c>
      <c r="E348" s="21">
        <v>14049021</v>
      </c>
      <c r="F348" s="21">
        <v>14049021</v>
      </c>
    </row>
    <row r="349" spans="1:6" s="1" customFormat="1" ht="15.75">
      <c r="A349" s="27" t="s">
        <v>163</v>
      </c>
      <c r="B349" s="22" t="s">
        <v>457</v>
      </c>
      <c r="C349" s="22" t="s">
        <v>14</v>
      </c>
      <c r="D349" s="21">
        <v>14049021</v>
      </c>
      <c r="E349" s="21">
        <v>14049021</v>
      </c>
      <c r="F349" s="21">
        <v>14049021</v>
      </c>
    </row>
    <row r="350" spans="1:6" s="1" customFormat="1" ht="31.5">
      <c r="A350" s="27" t="s">
        <v>184</v>
      </c>
      <c r="B350" s="22" t="s">
        <v>457</v>
      </c>
      <c r="C350" s="22" t="s">
        <v>474</v>
      </c>
      <c r="D350" s="21">
        <v>14049021</v>
      </c>
      <c r="E350" s="21">
        <v>14049021</v>
      </c>
      <c r="F350" s="21">
        <v>14049021</v>
      </c>
    </row>
    <row r="351" spans="1:6" s="1" customFormat="1" ht="47.25">
      <c r="A351" s="26" t="s">
        <v>229</v>
      </c>
      <c r="B351" s="24" t="s">
        <v>339</v>
      </c>
      <c r="C351" s="24"/>
      <c r="D351" s="23">
        <f>SUM(D352,D359)</f>
        <v>24453121</v>
      </c>
      <c r="E351" s="23">
        <f>SUM(E352,E359)</f>
        <v>24453121</v>
      </c>
      <c r="F351" s="23">
        <f>SUM(F352,F359)</f>
        <v>24437223.990000002</v>
      </c>
    </row>
    <row r="352" spans="1:6" s="1" customFormat="1" ht="31.5">
      <c r="A352" s="27" t="s">
        <v>58</v>
      </c>
      <c r="B352" s="22" t="s">
        <v>445</v>
      </c>
      <c r="C352" s="22"/>
      <c r="D352" s="21">
        <v>15953121</v>
      </c>
      <c r="E352" s="21">
        <v>15953121</v>
      </c>
      <c r="F352" s="21">
        <v>15942619.97</v>
      </c>
    </row>
    <row r="353" spans="1:6" s="1" customFormat="1" ht="63" customHeight="1">
      <c r="A353" s="27" t="s">
        <v>170</v>
      </c>
      <c r="B353" s="22" t="s">
        <v>445</v>
      </c>
      <c r="C353" s="22" t="s">
        <v>17</v>
      </c>
      <c r="D353" s="21">
        <v>13472215</v>
      </c>
      <c r="E353" s="21">
        <v>13472215</v>
      </c>
      <c r="F353" s="21">
        <v>13472181.34</v>
      </c>
    </row>
    <row r="354" spans="1:6" s="1" customFormat="1" ht="31.5">
      <c r="A354" s="27" t="s">
        <v>171</v>
      </c>
      <c r="B354" s="22" t="s">
        <v>445</v>
      </c>
      <c r="C354" s="22" t="s">
        <v>174</v>
      </c>
      <c r="D354" s="21">
        <v>13472215</v>
      </c>
      <c r="E354" s="21">
        <v>13472215</v>
      </c>
      <c r="F354" s="21">
        <v>13472181.34</v>
      </c>
    </row>
    <row r="355" spans="1:6" s="1" customFormat="1" ht="31.5">
      <c r="A355" s="27" t="s">
        <v>265</v>
      </c>
      <c r="B355" s="22" t="s">
        <v>445</v>
      </c>
      <c r="C355" s="22" t="s">
        <v>13</v>
      </c>
      <c r="D355" s="21">
        <v>2457429</v>
      </c>
      <c r="E355" s="21">
        <v>2457429</v>
      </c>
      <c r="F355" s="21">
        <v>2446962.88</v>
      </c>
    </row>
    <row r="356" spans="1:6" s="1" customFormat="1" ht="31.5">
      <c r="A356" s="27" t="s">
        <v>20</v>
      </c>
      <c r="B356" s="22" t="s">
        <v>445</v>
      </c>
      <c r="C356" s="22" t="s">
        <v>175</v>
      </c>
      <c r="D356" s="21">
        <v>2457429</v>
      </c>
      <c r="E356" s="21">
        <v>2457429</v>
      </c>
      <c r="F356" s="21">
        <v>2446962.88</v>
      </c>
    </row>
    <row r="357" spans="1:6" s="1" customFormat="1" ht="15.75">
      <c r="A357" s="27" t="s">
        <v>172</v>
      </c>
      <c r="B357" s="22" t="s">
        <v>445</v>
      </c>
      <c r="C357" s="22" t="s">
        <v>16</v>
      </c>
      <c r="D357" s="21">
        <v>23477</v>
      </c>
      <c r="E357" s="21">
        <v>23477</v>
      </c>
      <c r="F357" s="21">
        <v>23475.75</v>
      </c>
    </row>
    <row r="358" spans="1:6" s="1" customFormat="1" ht="15.75">
      <c r="A358" s="27" t="s">
        <v>173</v>
      </c>
      <c r="B358" s="22" t="s">
        <v>445</v>
      </c>
      <c r="C358" s="22" t="s">
        <v>176</v>
      </c>
      <c r="D358" s="21">
        <v>23477</v>
      </c>
      <c r="E358" s="21">
        <v>23477</v>
      </c>
      <c r="F358" s="21">
        <v>23475.75</v>
      </c>
    </row>
    <row r="359" spans="1:6" s="1" customFormat="1" ht="47.25">
      <c r="A359" s="27" t="s">
        <v>248</v>
      </c>
      <c r="B359" s="22" t="s">
        <v>340</v>
      </c>
      <c r="C359" s="22"/>
      <c r="D359" s="21">
        <v>8500000</v>
      </c>
      <c r="E359" s="21">
        <v>8500000</v>
      </c>
      <c r="F359" s="21">
        <v>8494604.02</v>
      </c>
    </row>
    <row r="360" spans="1:6" s="1" customFormat="1" ht="78.75">
      <c r="A360" s="27" t="s">
        <v>170</v>
      </c>
      <c r="B360" s="22" t="s">
        <v>340</v>
      </c>
      <c r="C360" s="22" t="s">
        <v>17</v>
      </c>
      <c r="D360" s="21">
        <v>8300000</v>
      </c>
      <c r="E360" s="21">
        <v>8300000</v>
      </c>
      <c r="F360" s="21">
        <v>8299997.72</v>
      </c>
    </row>
    <row r="361" spans="1:6" s="1" customFormat="1" ht="31.5">
      <c r="A361" s="27" t="s">
        <v>171</v>
      </c>
      <c r="B361" s="22" t="s">
        <v>340</v>
      </c>
      <c r="C361" s="22" t="s">
        <v>174</v>
      </c>
      <c r="D361" s="21">
        <v>8300000</v>
      </c>
      <c r="E361" s="21">
        <v>8300000</v>
      </c>
      <c r="F361" s="21">
        <v>8299997.72</v>
      </c>
    </row>
    <row r="362" spans="1:6" s="1" customFormat="1" ht="31.5">
      <c r="A362" s="27" t="s">
        <v>265</v>
      </c>
      <c r="B362" s="22" t="s">
        <v>340</v>
      </c>
      <c r="C362" s="22" t="s">
        <v>13</v>
      </c>
      <c r="D362" s="21">
        <v>200000</v>
      </c>
      <c r="E362" s="21">
        <v>200000</v>
      </c>
      <c r="F362" s="21">
        <v>194606.3</v>
      </c>
    </row>
    <row r="363" spans="1:6" s="1" customFormat="1" ht="31.5">
      <c r="A363" s="27" t="s">
        <v>20</v>
      </c>
      <c r="B363" s="22" t="s">
        <v>340</v>
      </c>
      <c r="C363" s="22" t="s">
        <v>175</v>
      </c>
      <c r="D363" s="21">
        <v>200000</v>
      </c>
      <c r="E363" s="21">
        <v>200000</v>
      </c>
      <c r="F363" s="21">
        <v>194606.3</v>
      </c>
    </row>
    <row r="364" spans="1:6" s="1" customFormat="1" ht="31.5">
      <c r="A364" s="26" t="s">
        <v>213</v>
      </c>
      <c r="B364" s="24" t="s">
        <v>341</v>
      </c>
      <c r="C364" s="24"/>
      <c r="D364" s="23">
        <f>SUM(D365,D368,D371,D374,D380,D383,D386,D389,D377)</f>
        <v>718008308.36</v>
      </c>
      <c r="E364" s="23">
        <f>SUM(E365,E368,E371,E374,E380,E383,E386,E389,E377)</f>
        <v>718008306.36</v>
      </c>
      <c r="F364" s="23">
        <f>SUM(F365,F368,F371,F374,F380,F383,F386,F389,F377)</f>
        <v>709467855.82</v>
      </c>
    </row>
    <row r="365" spans="1:6" s="1" customFormat="1" ht="31.5">
      <c r="A365" s="27" t="s">
        <v>249</v>
      </c>
      <c r="B365" s="22" t="s">
        <v>342</v>
      </c>
      <c r="C365" s="22"/>
      <c r="D365" s="21">
        <v>49127217</v>
      </c>
      <c r="E365" s="21">
        <v>49127217</v>
      </c>
      <c r="F365" s="21">
        <v>49127177.03</v>
      </c>
    </row>
    <row r="366" spans="1:6" s="1" customFormat="1" ht="15.75">
      <c r="A366" s="27" t="s">
        <v>172</v>
      </c>
      <c r="B366" s="22" t="s">
        <v>342</v>
      </c>
      <c r="C366" s="22" t="s">
        <v>16</v>
      </c>
      <c r="D366" s="21">
        <v>49127217</v>
      </c>
      <c r="E366" s="21">
        <v>49127217</v>
      </c>
      <c r="F366" s="21">
        <v>49127177.03</v>
      </c>
    </row>
    <row r="367" spans="1:6" s="1" customFormat="1" ht="53.25" customHeight="1">
      <c r="A367" s="27" t="s">
        <v>33</v>
      </c>
      <c r="B367" s="22" t="s">
        <v>342</v>
      </c>
      <c r="C367" s="22" t="s">
        <v>259</v>
      </c>
      <c r="D367" s="21">
        <v>49127217</v>
      </c>
      <c r="E367" s="21">
        <v>49127217</v>
      </c>
      <c r="F367" s="21">
        <v>49127177.03</v>
      </c>
    </row>
    <row r="368" spans="1:6" s="1" customFormat="1" ht="31.5">
      <c r="A368" s="27" t="s">
        <v>459</v>
      </c>
      <c r="B368" s="22" t="s">
        <v>460</v>
      </c>
      <c r="C368" s="22"/>
      <c r="D368" s="21">
        <v>19275174.7</v>
      </c>
      <c r="E368" s="21">
        <v>19275174.7</v>
      </c>
      <c r="F368" s="21">
        <v>19275174.7</v>
      </c>
    </row>
    <row r="369" spans="1:6" s="1" customFormat="1" ht="31.5">
      <c r="A369" s="27" t="s">
        <v>265</v>
      </c>
      <c r="B369" s="22" t="s">
        <v>460</v>
      </c>
      <c r="C369" s="22" t="s">
        <v>13</v>
      </c>
      <c r="D369" s="21">
        <v>19275174.7</v>
      </c>
      <c r="E369" s="21">
        <v>19275174.7</v>
      </c>
      <c r="F369" s="21">
        <v>19275174.7</v>
      </c>
    </row>
    <row r="370" spans="1:6" s="1" customFormat="1" ht="31.5">
      <c r="A370" s="27" t="s">
        <v>20</v>
      </c>
      <c r="B370" s="22" t="s">
        <v>460</v>
      </c>
      <c r="C370" s="22" t="s">
        <v>175</v>
      </c>
      <c r="D370" s="21">
        <v>19275174.7</v>
      </c>
      <c r="E370" s="21">
        <v>19275174.7</v>
      </c>
      <c r="F370" s="21">
        <v>19275174.7</v>
      </c>
    </row>
    <row r="371" spans="1:6" s="1" customFormat="1" ht="31.5">
      <c r="A371" s="27" t="s">
        <v>254</v>
      </c>
      <c r="B371" s="22" t="s">
        <v>343</v>
      </c>
      <c r="C371" s="22"/>
      <c r="D371" s="21">
        <v>8821300</v>
      </c>
      <c r="E371" s="21">
        <v>8821300</v>
      </c>
      <c r="F371" s="21">
        <v>8006235.57</v>
      </c>
    </row>
    <row r="372" spans="1:6" s="1" customFormat="1" ht="15.75">
      <c r="A372" s="27" t="s">
        <v>172</v>
      </c>
      <c r="B372" s="22" t="s">
        <v>343</v>
      </c>
      <c r="C372" s="22" t="s">
        <v>16</v>
      </c>
      <c r="D372" s="21">
        <v>8821300</v>
      </c>
      <c r="E372" s="21">
        <v>8821300</v>
      </c>
      <c r="F372" s="21">
        <v>8006235.57</v>
      </c>
    </row>
    <row r="373" spans="1:6" s="1" customFormat="1" ht="51.75" customHeight="1">
      <c r="A373" s="27" t="s">
        <v>33</v>
      </c>
      <c r="B373" s="22" t="s">
        <v>343</v>
      </c>
      <c r="C373" s="22" t="s">
        <v>259</v>
      </c>
      <c r="D373" s="21">
        <v>8821300</v>
      </c>
      <c r="E373" s="21">
        <v>8821300</v>
      </c>
      <c r="F373" s="21">
        <v>8006235.57</v>
      </c>
    </row>
    <row r="374" spans="1:6" s="1" customFormat="1" ht="47.25">
      <c r="A374" s="27" t="s">
        <v>250</v>
      </c>
      <c r="B374" s="22" t="s">
        <v>344</v>
      </c>
      <c r="C374" s="22"/>
      <c r="D374" s="21">
        <v>25000000</v>
      </c>
      <c r="E374" s="21">
        <v>25000000</v>
      </c>
      <c r="F374" s="21">
        <v>22455268.59</v>
      </c>
    </row>
    <row r="375" spans="1:6" s="1" customFormat="1" ht="15.75">
      <c r="A375" s="27" t="s">
        <v>172</v>
      </c>
      <c r="B375" s="22" t="s">
        <v>344</v>
      </c>
      <c r="C375" s="22" t="s">
        <v>16</v>
      </c>
      <c r="D375" s="21">
        <v>25000000</v>
      </c>
      <c r="E375" s="21">
        <v>25000000</v>
      </c>
      <c r="F375" s="21">
        <v>22455268.59</v>
      </c>
    </row>
    <row r="376" spans="1:6" s="1" customFormat="1" ht="53.25" customHeight="1">
      <c r="A376" s="27" t="s">
        <v>33</v>
      </c>
      <c r="B376" s="22" t="s">
        <v>344</v>
      </c>
      <c r="C376" s="22" t="s">
        <v>259</v>
      </c>
      <c r="D376" s="21">
        <v>25000000</v>
      </c>
      <c r="E376" s="21">
        <v>25000000</v>
      </c>
      <c r="F376" s="21">
        <v>22455268.59</v>
      </c>
    </row>
    <row r="377" spans="1:6" s="1" customFormat="1" ht="38.25" customHeight="1">
      <c r="A377" s="27" t="s">
        <v>251</v>
      </c>
      <c r="B377" s="22" t="s">
        <v>345</v>
      </c>
      <c r="C377" s="22"/>
      <c r="D377" s="21">
        <v>178324000</v>
      </c>
      <c r="E377" s="21">
        <v>178324000</v>
      </c>
      <c r="F377" s="21">
        <v>175828450</v>
      </c>
    </row>
    <row r="378" spans="1:6" s="1" customFormat="1" ht="15.75">
      <c r="A378" s="27" t="s">
        <v>172</v>
      </c>
      <c r="B378" s="22" t="s">
        <v>345</v>
      </c>
      <c r="C378" s="22" t="s">
        <v>16</v>
      </c>
      <c r="D378" s="21">
        <v>178324000</v>
      </c>
      <c r="E378" s="21">
        <v>178324000</v>
      </c>
      <c r="F378" s="21">
        <v>175828450</v>
      </c>
    </row>
    <row r="379" spans="1:6" s="1" customFormat="1" ht="51.75" customHeight="1">
      <c r="A379" s="27" t="s">
        <v>33</v>
      </c>
      <c r="B379" s="22" t="s">
        <v>345</v>
      </c>
      <c r="C379" s="22" t="s">
        <v>259</v>
      </c>
      <c r="D379" s="21">
        <v>178324000</v>
      </c>
      <c r="E379" s="21">
        <v>178324000</v>
      </c>
      <c r="F379" s="21">
        <v>175828450</v>
      </c>
    </row>
    <row r="380" spans="1:6" s="1" customFormat="1" ht="31.5">
      <c r="A380" s="27" t="s">
        <v>185</v>
      </c>
      <c r="B380" s="22" t="s">
        <v>346</v>
      </c>
      <c r="C380" s="22"/>
      <c r="D380" s="21">
        <v>18200000</v>
      </c>
      <c r="E380" s="21">
        <v>18200000</v>
      </c>
      <c r="F380" s="21">
        <v>18149660</v>
      </c>
    </row>
    <row r="381" spans="1:6" s="1" customFormat="1" ht="15.75">
      <c r="A381" s="27" t="s">
        <v>172</v>
      </c>
      <c r="B381" s="22" t="s">
        <v>346</v>
      </c>
      <c r="C381" s="22" t="s">
        <v>16</v>
      </c>
      <c r="D381" s="21">
        <v>18200000</v>
      </c>
      <c r="E381" s="21">
        <v>18200000</v>
      </c>
      <c r="F381" s="21">
        <v>18149660</v>
      </c>
    </row>
    <row r="382" spans="1:6" s="1" customFormat="1" ht="51.75" customHeight="1">
      <c r="A382" s="27" t="s">
        <v>33</v>
      </c>
      <c r="B382" s="22" t="s">
        <v>346</v>
      </c>
      <c r="C382" s="22" t="s">
        <v>259</v>
      </c>
      <c r="D382" s="21">
        <v>18200000</v>
      </c>
      <c r="E382" s="21">
        <v>18200000</v>
      </c>
      <c r="F382" s="21">
        <v>18149660</v>
      </c>
    </row>
    <row r="383" spans="1:6" s="1" customFormat="1" ht="36.75" customHeight="1">
      <c r="A383" s="27" t="s">
        <v>257</v>
      </c>
      <c r="B383" s="22" t="s">
        <v>347</v>
      </c>
      <c r="C383" s="22"/>
      <c r="D383" s="21">
        <v>3804099.66</v>
      </c>
      <c r="E383" s="21">
        <v>3804099.66</v>
      </c>
      <c r="F383" s="21">
        <v>1456176</v>
      </c>
    </row>
    <row r="384" spans="1:6" s="1" customFormat="1" ht="31.5">
      <c r="A384" s="27" t="s">
        <v>165</v>
      </c>
      <c r="B384" s="22" t="s">
        <v>347</v>
      </c>
      <c r="C384" s="22" t="s">
        <v>15</v>
      </c>
      <c r="D384" s="21">
        <v>3804099.66</v>
      </c>
      <c r="E384" s="21">
        <v>3804099.66</v>
      </c>
      <c r="F384" s="21">
        <v>1456176</v>
      </c>
    </row>
    <row r="385" spans="1:6" s="1" customFormat="1" ht="15.75">
      <c r="A385" s="27" t="s">
        <v>166</v>
      </c>
      <c r="B385" s="22" t="s">
        <v>347</v>
      </c>
      <c r="C385" s="22" t="s">
        <v>146</v>
      </c>
      <c r="D385" s="21">
        <v>3804099.66</v>
      </c>
      <c r="E385" s="21">
        <v>3804099.66</v>
      </c>
      <c r="F385" s="21">
        <v>1456176</v>
      </c>
    </row>
    <row r="386" spans="1:6" s="1" customFormat="1" ht="51.75" customHeight="1">
      <c r="A386" s="27" t="s">
        <v>59</v>
      </c>
      <c r="B386" s="22" t="s">
        <v>119</v>
      </c>
      <c r="C386" s="22"/>
      <c r="D386" s="21">
        <v>866483</v>
      </c>
      <c r="E386" s="21">
        <v>866483</v>
      </c>
      <c r="F386" s="21">
        <v>579681.93</v>
      </c>
    </row>
    <row r="387" spans="1:6" s="1" customFormat="1" ht="31.5">
      <c r="A387" s="27" t="s">
        <v>165</v>
      </c>
      <c r="B387" s="22" t="s">
        <v>119</v>
      </c>
      <c r="C387" s="22" t="s">
        <v>15</v>
      </c>
      <c r="D387" s="21">
        <v>866483</v>
      </c>
      <c r="E387" s="21">
        <v>866483</v>
      </c>
      <c r="F387" s="21">
        <v>579681.93</v>
      </c>
    </row>
    <row r="388" spans="1:6" s="1" customFormat="1" ht="15.75">
      <c r="A388" s="27" t="s">
        <v>166</v>
      </c>
      <c r="B388" s="22" t="s">
        <v>119</v>
      </c>
      <c r="C388" s="22" t="s">
        <v>146</v>
      </c>
      <c r="D388" s="21">
        <v>866483</v>
      </c>
      <c r="E388" s="21">
        <v>866483</v>
      </c>
      <c r="F388" s="21">
        <v>579681.93</v>
      </c>
    </row>
    <row r="389" spans="1:6" s="1" customFormat="1" ht="51.75" customHeight="1">
      <c r="A389" s="27" t="s">
        <v>60</v>
      </c>
      <c r="B389" s="22" t="s">
        <v>120</v>
      </c>
      <c r="C389" s="22"/>
      <c r="D389" s="21">
        <v>414590034</v>
      </c>
      <c r="E389" s="21">
        <v>414590032</v>
      </c>
      <c r="F389" s="21">
        <v>414590032</v>
      </c>
    </row>
    <row r="390" spans="1:6" s="1" customFormat="1" ht="31.5">
      <c r="A390" s="27" t="s">
        <v>165</v>
      </c>
      <c r="B390" s="22" t="s">
        <v>120</v>
      </c>
      <c r="C390" s="22" t="s">
        <v>15</v>
      </c>
      <c r="D390" s="21">
        <v>414590034</v>
      </c>
      <c r="E390" s="21">
        <v>414590032</v>
      </c>
      <c r="F390" s="21">
        <v>414590032</v>
      </c>
    </row>
    <row r="391" spans="1:6" s="1" customFormat="1" ht="15.75">
      <c r="A391" s="27" t="s">
        <v>166</v>
      </c>
      <c r="B391" s="22" t="s">
        <v>120</v>
      </c>
      <c r="C391" s="22" t="s">
        <v>146</v>
      </c>
      <c r="D391" s="21">
        <v>414590034</v>
      </c>
      <c r="E391" s="21">
        <v>414590032</v>
      </c>
      <c r="F391" s="21">
        <v>414590032</v>
      </c>
    </row>
    <row r="392" spans="1:6" s="1" customFormat="1" ht="35.25" customHeight="1">
      <c r="A392" s="26" t="s">
        <v>61</v>
      </c>
      <c r="B392" s="24" t="s">
        <v>348</v>
      </c>
      <c r="C392" s="24"/>
      <c r="D392" s="23">
        <f>SUM(D393,D396,D402,D399)</f>
        <v>78675100</v>
      </c>
      <c r="E392" s="23">
        <f>SUM(E393,E396,E402,E399)</f>
        <v>78675100</v>
      </c>
      <c r="F392" s="23">
        <f>SUM(F393,F396,F402,F399)</f>
        <v>78635133.59</v>
      </c>
    </row>
    <row r="393" spans="1:6" s="1" customFormat="1" ht="15.75">
      <c r="A393" s="27" t="s">
        <v>465</v>
      </c>
      <c r="B393" s="22" t="s">
        <v>349</v>
      </c>
      <c r="C393" s="22"/>
      <c r="D393" s="21">
        <v>150789</v>
      </c>
      <c r="E393" s="21">
        <v>150789</v>
      </c>
      <c r="F393" s="21">
        <v>110823.2</v>
      </c>
    </row>
    <row r="394" spans="1:6" s="1" customFormat="1" ht="15.75">
      <c r="A394" s="27" t="s">
        <v>172</v>
      </c>
      <c r="B394" s="22" t="s">
        <v>349</v>
      </c>
      <c r="C394" s="22" t="s">
        <v>16</v>
      </c>
      <c r="D394" s="21">
        <v>150789</v>
      </c>
      <c r="E394" s="21">
        <v>150789</v>
      </c>
      <c r="F394" s="21">
        <v>110823.2</v>
      </c>
    </row>
    <row r="395" spans="1:6" s="1" customFormat="1" ht="54" customHeight="1">
      <c r="A395" s="27" t="s">
        <v>33</v>
      </c>
      <c r="B395" s="22" t="s">
        <v>349</v>
      </c>
      <c r="C395" s="22" t="s">
        <v>259</v>
      </c>
      <c r="D395" s="21">
        <v>150789</v>
      </c>
      <c r="E395" s="21">
        <v>150789</v>
      </c>
      <c r="F395" s="21">
        <v>110823.2</v>
      </c>
    </row>
    <row r="396" spans="1:6" s="1" customFormat="1" ht="31.5">
      <c r="A396" s="27" t="s">
        <v>62</v>
      </c>
      <c r="B396" s="22" t="s">
        <v>350</v>
      </c>
      <c r="C396" s="22"/>
      <c r="D396" s="21">
        <v>10349211</v>
      </c>
      <c r="E396" s="21">
        <v>10349211</v>
      </c>
      <c r="F396" s="21">
        <v>10349210.39</v>
      </c>
    </row>
    <row r="397" spans="1:6" s="1" customFormat="1" ht="19.5" customHeight="1">
      <c r="A397" s="27" t="s">
        <v>172</v>
      </c>
      <c r="B397" s="22" t="s">
        <v>350</v>
      </c>
      <c r="C397" s="22" t="s">
        <v>16</v>
      </c>
      <c r="D397" s="21">
        <v>10349211</v>
      </c>
      <c r="E397" s="21">
        <v>10349211</v>
      </c>
      <c r="F397" s="21">
        <v>10349210.39</v>
      </c>
    </row>
    <row r="398" spans="1:6" s="1" customFormat="1" ht="15.75">
      <c r="A398" s="27" t="s">
        <v>186</v>
      </c>
      <c r="B398" s="22" t="s">
        <v>350</v>
      </c>
      <c r="C398" s="22" t="s">
        <v>470</v>
      </c>
      <c r="D398" s="21">
        <v>10349211</v>
      </c>
      <c r="E398" s="21">
        <v>10349211</v>
      </c>
      <c r="F398" s="21">
        <v>10349210.39</v>
      </c>
    </row>
    <row r="399" spans="1:6" s="1" customFormat="1" ht="31.5">
      <c r="A399" s="27" t="s">
        <v>193</v>
      </c>
      <c r="B399" s="22" t="s">
        <v>351</v>
      </c>
      <c r="C399" s="22"/>
      <c r="D399" s="21">
        <v>59975100</v>
      </c>
      <c r="E399" s="21">
        <v>59975100</v>
      </c>
      <c r="F399" s="21">
        <v>59975100</v>
      </c>
    </row>
    <row r="400" spans="1:6" s="1" customFormat="1" ht="15.75">
      <c r="A400" s="27" t="s">
        <v>172</v>
      </c>
      <c r="B400" s="22" t="s">
        <v>351</v>
      </c>
      <c r="C400" s="22" t="s">
        <v>16</v>
      </c>
      <c r="D400" s="21">
        <v>59975100</v>
      </c>
      <c r="E400" s="21">
        <v>59975100</v>
      </c>
      <c r="F400" s="21">
        <v>59975100</v>
      </c>
    </row>
    <row r="401" spans="1:6" s="1" customFormat="1" ht="50.25" customHeight="1">
      <c r="A401" s="27" t="s">
        <v>33</v>
      </c>
      <c r="B401" s="22" t="s">
        <v>351</v>
      </c>
      <c r="C401" s="22" t="s">
        <v>259</v>
      </c>
      <c r="D401" s="21">
        <v>59975100</v>
      </c>
      <c r="E401" s="21">
        <v>59975100</v>
      </c>
      <c r="F401" s="21">
        <v>59975100</v>
      </c>
    </row>
    <row r="402" spans="1:6" s="1" customFormat="1" ht="31.5">
      <c r="A402" s="27" t="s">
        <v>63</v>
      </c>
      <c r="B402" s="22" t="s">
        <v>352</v>
      </c>
      <c r="C402" s="22"/>
      <c r="D402" s="21">
        <v>8200000</v>
      </c>
      <c r="E402" s="21">
        <v>8200000</v>
      </c>
      <c r="F402" s="21">
        <v>8200000</v>
      </c>
    </row>
    <row r="403" spans="1:6" s="1" customFormat="1" ht="15.75">
      <c r="A403" s="27" t="s">
        <v>172</v>
      </c>
      <c r="B403" s="22" t="s">
        <v>352</v>
      </c>
      <c r="C403" s="22" t="s">
        <v>16</v>
      </c>
      <c r="D403" s="21">
        <v>8200000</v>
      </c>
      <c r="E403" s="21">
        <v>8200000</v>
      </c>
      <c r="F403" s="21">
        <v>8200000</v>
      </c>
    </row>
    <row r="404" spans="1:6" s="1" customFormat="1" ht="53.25" customHeight="1">
      <c r="A404" s="27" t="s">
        <v>33</v>
      </c>
      <c r="B404" s="22" t="s">
        <v>352</v>
      </c>
      <c r="C404" s="22" t="s">
        <v>259</v>
      </c>
      <c r="D404" s="21">
        <v>8200000</v>
      </c>
      <c r="E404" s="21">
        <v>8200000</v>
      </c>
      <c r="F404" s="21">
        <v>8200000</v>
      </c>
    </row>
    <row r="405" spans="1:6" s="1" customFormat="1" ht="49.5" customHeight="1">
      <c r="A405" s="26" t="s">
        <v>214</v>
      </c>
      <c r="B405" s="24" t="s">
        <v>353</v>
      </c>
      <c r="C405" s="24"/>
      <c r="D405" s="23">
        <f>SUM(D406,D409,D412)</f>
        <v>6122900</v>
      </c>
      <c r="E405" s="23">
        <f>SUM(E406,E409,E412)</f>
        <v>6122900</v>
      </c>
      <c r="F405" s="23">
        <f>SUM(F406,F409,F412)</f>
        <v>4433536.27</v>
      </c>
    </row>
    <row r="406" spans="1:6" s="1" customFormat="1" ht="19.5" customHeight="1">
      <c r="A406" s="27" t="s">
        <v>64</v>
      </c>
      <c r="B406" s="22" t="s">
        <v>354</v>
      </c>
      <c r="C406" s="22"/>
      <c r="D406" s="21">
        <v>3522900</v>
      </c>
      <c r="E406" s="21">
        <v>3522900</v>
      </c>
      <c r="F406" s="21">
        <v>1872222.53</v>
      </c>
    </row>
    <row r="407" spans="1:6" s="1" customFormat="1" ht="15.75">
      <c r="A407" s="27" t="s">
        <v>172</v>
      </c>
      <c r="B407" s="22" t="s">
        <v>354</v>
      </c>
      <c r="C407" s="22" t="s">
        <v>16</v>
      </c>
      <c r="D407" s="21">
        <v>3522900</v>
      </c>
      <c r="E407" s="21">
        <v>3522900</v>
      </c>
      <c r="F407" s="21">
        <v>1872222.53</v>
      </c>
    </row>
    <row r="408" spans="1:6" s="1" customFormat="1" ht="53.25" customHeight="1">
      <c r="A408" s="27" t="s">
        <v>33</v>
      </c>
      <c r="B408" s="22" t="s">
        <v>354</v>
      </c>
      <c r="C408" s="22" t="s">
        <v>259</v>
      </c>
      <c r="D408" s="21">
        <v>3522900</v>
      </c>
      <c r="E408" s="21">
        <v>3522900</v>
      </c>
      <c r="F408" s="21">
        <v>1872222.53</v>
      </c>
    </row>
    <row r="409" spans="1:6" s="1" customFormat="1" ht="20.25" customHeight="1">
      <c r="A409" s="27" t="s">
        <v>195</v>
      </c>
      <c r="B409" s="22" t="s">
        <v>355</v>
      </c>
      <c r="C409" s="22"/>
      <c r="D409" s="21">
        <v>2000000</v>
      </c>
      <c r="E409" s="21">
        <v>2000000</v>
      </c>
      <c r="F409" s="21">
        <v>1970886.74</v>
      </c>
    </row>
    <row r="410" spans="1:6" s="1" customFormat="1" ht="15.75">
      <c r="A410" s="27" t="s">
        <v>172</v>
      </c>
      <c r="B410" s="22" t="s">
        <v>355</v>
      </c>
      <c r="C410" s="22" t="s">
        <v>16</v>
      </c>
      <c r="D410" s="21">
        <v>2000000</v>
      </c>
      <c r="E410" s="21">
        <v>2000000</v>
      </c>
      <c r="F410" s="21">
        <v>1970886.74</v>
      </c>
    </row>
    <row r="411" spans="1:6" s="1" customFormat="1" ht="49.5" customHeight="1">
      <c r="A411" s="27" t="s">
        <v>33</v>
      </c>
      <c r="B411" s="22" t="s">
        <v>355</v>
      </c>
      <c r="C411" s="22" t="s">
        <v>259</v>
      </c>
      <c r="D411" s="21">
        <v>2000000</v>
      </c>
      <c r="E411" s="21">
        <v>2000000</v>
      </c>
      <c r="F411" s="21">
        <v>1970886.74</v>
      </c>
    </row>
    <row r="412" spans="1:6" s="1" customFormat="1" ht="15.75">
      <c r="A412" s="27" t="s">
        <v>65</v>
      </c>
      <c r="B412" s="22" t="s">
        <v>121</v>
      </c>
      <c r="C412" s="22"/>
      <c r="D412" s="21">
        <v>600000</v>
      </c>
      <c r="E412" s="21">
        <v>600000</v>
      </c>
      <c r="F412" s="21">
        <v>590427</v>
      </c>
    </row>
    <row r="413" spans="1:6" s="1" customFormat="1" ht="15.75">
      <c r="A413" s="27" t="s">
        <v>172</v>
      </c>
      <c r="B413" s="22" t="s">
        <v>121</v>
      </c>
      <c r="C413" s="22" t="s">
        <v>16</v>
      </c>
      <c r="D413" s="21">
        <v>600000</v>
      </c>
      <c r="E413" s="21">
        <v>600000</v>
      </c>
      <c r="F413" s="21">
        <v>590427</v>
      </c>
    </row>
    <row r="414" spans="1:6" s="1" customFormat="1" ht="54" customHeight="1">
      <c r="A414" s="27" t="s">
        <v>33</v>
      </c>
      <c r="B414" s="22" t="s">
        <v>121</v>
      </c>
      <c r="C414" s="22" t="s">
        <v>259</v>
      </c>
      <c r="D414" s="21">
        <v>600000</v>
      </c>
      <c r="E414" s="21">
        <v>600000</v>
      </c>
      <c r="F414" s="21">
        <v>590427</v>
      </c>
    </row>
    <row r="415" spans="1:6" s="1" customFormat="1" ht="31.5">
      <c r="A415" s="26" t="s">
        <v>215</v>
      </c>
      <c r="B415" s="24" t="s">
        <v>356</v>
      </c>
      <c r="C415" s="24"/>
      <c r="D415" s="23">
        <f>SUM(D416,D426,D433,D440,D447,D461)</f>
        <v>236515562</v>
      </c>
      <c r="E415" s="23">
        <f>SUM(E416,E426,E433,E440,E447,E461)</f>
        <v>236515562</v>
      </c>
      <c r="F415" s="23">
        <f>SUM(F416,F426,F433,F440,F447,F461)</f>
        <v>229921080.14</v>
      </c>
    </row>
    <row r="416" spans="1:6" s="1" customFormat="1" ht="34.5" customHeight="1">
      <c r="A416" s="26" t="s">
        <v>66</v>
      </c>
      <c r="B416" s="24" t="s">
        <v>357</v>
      </c>
      <c r="C416" s="24"/>
      <c r="D416" s="23">
        <f>SUM(D417,D420,D423)</f>
        <v>81315000</v>
      </c>
      <c r="E416" s="23">
        <f>SUM(E417,E420,E423)</f>
        <v>81315000</v>
      </c>
      <c r="F416" s="23">
        <f>SUM(F417,F420,F423)</f>
        <v>80629450</v>
      </c>
    </row>
    <row r="417" spans="1:6" s="1" customFormat="1" ht="31.5">
      <c r="A417" s="27" t="s">
        <v>67</v>
      </c>
      <c r="B417" s="22" t="s">
        <v>358</v>
      </c>
      <c r="C417" s="22"/>
      <c r="D417" s="21">
        <v>43750000</v>
      </c>
      <c r="E417" s="21">
        <v>43750000</v>
      </c>
      <c r="F417" s="21">
        <v>43404250</v>
      </c>
    </row>
    <row r="418" spans="1:6" s="1" customFormat="1" ht="21.75" customHeight="1">
      <c r="A418" s="27" t="s">
        <v>172</v>
      </c>
      <c r="B418" s="22" t="s">
        <v>358</v>
      </c>
      <c r="C418" s="22" t="s">
        <v>16</v>
      </c>
      <c r="D418" s="21">
        <v>43750000</v>
      </c>
      <c r="E418" s="21">
        <v>43750000</v>
      </c>
      <c r="F418" s="21">
        <v>43404250</v>
      </c>
    </row>
    <row r="419" spans="1:6" s="1" customFormat="1" ht="54.75" customHeight="1">
      <c r="A419" s="27" t="s">
        <v>33</v>
      </c>
      <c r="B419" s="22" t="s">
        <v>358</v>
      </c>
      <c r="C419" s="22" t="s">
        <v>259</v>
      </c>
      <c r="D419" s="21">
        <v>43750000</v>
      </c>
      <c r="E419" s="21">
        <v>43750000</v>
      </c>
      <c r="F419" s="21">
        <v>43404250</v>
      </c>
    </row>
    <row r="420" spans="1:6" s="1" customFormat="1" ht="47.25">
      <c r="A420" s="27" t="s">
        <v>68</v>
      </c>
      <c r="B420" s="22" t="s">
        <v>359</v>
      </c>
      <c r="C420" s="22"/>
      <c r="D420" s="21">
        <v>29300000</v>
      </c>
      <c r="E420" s="21">
        <v>29300000</v>
      </c>
      <c r="F420" s="21">
        <v>28960200</v>
      </c>
    </row>
    <row r="421" spans="1:6" s="1" customFormat="1" ht="18.75" customHeight="1">
      <c r="A421" s="27" t="s">
        <v>172</v>
      </c>
      <c r="B421" s="22" t="s">
        <v>359</v>
      </c>
      <c r="C421" s="22" t="s">
        <v>16</v>
      </c>
      <c r="D421" s="21">
        <v>29300000</v>
      </c>
      <c r="E421" s="21">
        <v>29300000</v>
      </c>
      <c r="F421" s="21">
        <v>28960200</v>
      </c>
    </row>
    <row r="422" spans="1:6" s="1" customFormat="1" ht="53.25" customHeight="1">
      <c r="A422" s="27" t="s">
        <v>33</v>
      </c>
      <c r="B422" s="22" t="s">
        <v>359</v>
      </c>
      <c r="C422" s="22" t="s">
        <v>259</v>
      </c>
      <c r="D422" s="21">
        <v>29300000</v>
      </c>
      <c r="E422" s="21">
        <v>29300000</v>
      </c>
      <c r="F422" s="21">
        <v>28960200</v>
      </c>
    </row>
    <row r="423" spans="1:6" s="1" customFormat="1" ht="17.25" customHeight="1">
      <c r="A423" s="27" t="s">
        <v>69</v>
      </c>
      <c r="B423" s="22" t="s">
        <v>405</v>
      </c>
      <c r="C423" s="22"/>
      <c r="D423" s="21">
        <v>8265000</v>
      </c>
      <c r="E423" s="21">
        <v>8265000</v>
      </c>
      <c r="F423" s="21">
        <v>8265000</v>
      </c>
    </row>
    <row r="424" spans="1:6" s="1" customFormat="1" ht="21" customHeight="1">
      <c r="A424" s="27" t="s">
        <v>172</v>
      </c>
      <c r="B424" s="22" t="s">
        <v>405</v>
      </c>
      <c r="C424" s="22" t="s">
        <v>16</v>
      </c>
      <c r="D424" s="21">
        <v>8265000</v>
      </c>
      <c r="E424" s="21">
        <v>8265000</v>
      </c>
      <c r="F424" s="21">
        <v>8265000</v>
      </c>
    </row>
    <row r="425" spans="1:6" s="1" customFormat="1" ht="50.25" customHeight="1">
      <c r="A425" s="27" t="s">
        <v>33</v>
      </c>
      <c r="B425" s="22" t="s">
        <v>405</v>
      </c>
      <c r="C425" s="22" t="s">
        <v>259</v>
      </c>
      <c r="D425" s="21">
        <v>8265000</v>
      </c>
      <c r="E425" s="21">
        <v>8265000</v>
      </c>
      <c r="F425" s="21">
        <v>8265000</v>
      </c>
    </row>
    <row r="426" spans="1:6" s="1" customFormat="1" ht="33.75" customHeight="1">
      <c r="A426" s="26" t="s">
        <v>230</v>
      </c>
      <c r="B426" s="24" t="s">
        <v>360</v>
      </c>
      <c r="C426" s="24"/>
      <c r="D426" s="23">
        <f>SUM(D427,D430)</f>
        <v>9400000</v>
      </c>
      <c r="E426" s="23">
        <f>SUM(E427,E430)</f>
        <v>9400000</v>
      </c>
      <c r="F426" s="23">
        <f>SUM(F427,F430)</f>
        <v>9400000</v>
      </c>
    </row>
    <row r="427" spans="1:6" s="1" customFormat="1" ht="78.75">
      <c r="A427" s="27" t="s">
        <v>70</v>
      </c>
      <c r="B427" s="22" t="s">
        <v>122</v>
      </c>
      <c r="C427" s="22"/>
      <c r="D427" s="21">
        <v>9216730</v>
      </c>
      <c r="E427" s="21">
        <v>9216730</v>
      </c>
      <c r="F427" s="21">
        <v>9216730</v>
      </c>
    </row>
    <row r="428" spans="1:6" s="1" customFormat="1" ht="15.75">
      <c r="A428" s="27" t="s">
        <v>172</v>
      </c>
      <c r="B428" s="22" t="s">
        <v>122</v>
      </c>
      <c r="C428" s="22" t="s">
        <v>16</v>
      </c>
      <c r="D428" s="21">
        <v>9216730</v>
      </c>
      <c r="E428" s="21">
        <v>9216730</v>
      </c>
      <c r="F428" s="21">
        <v>9216730</v>
      </c>
    </row>
    <row r="429" spans="1:6" s="1" customFormat="1" ht="52.5" customHeight="1">
      <c r="A429" s="27" t="s">
        <v>33</v>
      </c>
      <c r="B429" s="22" t="s">
        <v>122</v>
      </c>
      <c r="C429" s="22" t="s">
        <v>259</v>
      </c>
      <c r="D429" s="21">
        <v>9216730</v>
      </c>
      <c r="E429" s="21">
        <v>9216730</v>
      </c>
      <c r="F429" s="21">
        <v>9216730</v>
      </c>
    </row>
    <row r="430" spans="1:6" s="1" customFormat="1" ht="31.5">
      <c r="A430" s="27" t="s">
        <v>403</v>
      </c>
      <c r="B430" s="22" t="s">
        <v>123</v>
      </c>
      <c r="C430" s="22"/>
      <c r="D430" s="21">
        <v>183270</v>
      </c>
      <c r="E430" s="21">
        <v>183270</v>
      </c>
      <c r="F430" s="21">
        <v>183270</v>
      </c>
    </row>
    <row r="431" spans="1:6" s="1" customFormat="1" ht="15.75">
      <c r="A431" s="27" t="s">
        <v>172</v>
      </c>
      <c r="B431" s="22" t="s">
        <v>123</v>
      </c>
      <c r="C431" s="22" t="s">
        <v>16</v>
      </c>
      <c r="D431" s="21">
        <v>183270</v>
      </c>
      <c r="E431" s="21">
        <v>183270</v>
      </c>
      <c r="F431" s="21">
        <v>183270</v>
      </c>
    </row>
    <row r="432" spans="1:6" s="1" customFormat="1" ht="47.25" customHeight="1">
      <c r="A432" s="27" t="s">
        <v>33</v>
      </c>
      <c r="B432" s="22" t="s">
        <v>123</v>
      </c>
      <c r="C432" s="22" t="s">
        <v>259</v>
      </c>
      <c r="D432" s="21">
        <v>183270</v>
      </c>
      <c r="E432" s="21">
        <v>183270</v>
      </c>
      <c r="F432" s="21">
        <v>183270</v>
      </c>
    </row>
    <row r="433" spans="1:6" s="1" customFormat="1" ht="31.5">
      <c r="A433" s="26" t="s">
        <v>231</v>
      </c>
      <c r="B433" s="24" t="s">
        <v>361</v>
      </c>
      <c r="C433" s="24"/>
      <c r="D433" s="23">
        <f>SUM(D434,D437)</f>
        <v>38000000</v>
      </c>
      <c r="E433" s="23">
        <f>SUM(E434,E437)</f>
        <v>38000000</v>
      </c>
      <c r="F433" s="23">
        <f>SUM(F434,F437)</f>
        <v>37970002.94</v>
      </c>
    </row>
    <row r="434" spans="1:6" s="1" customFormat="1" ht="31.5">
      <c r="A434" s="27" t="s">
        <v>196</v>
      </c>
      <c r="B434" s="22" t="s">
        <v>362</v>
      </c>
      <c r="C434" s="22"/>
      <c r="D434" s="21">
        <v>31894000</v>
      </c>
      <c r="E434" s="21">
        <v>31894000</v>
      </c>
      <c r="F434" s="21">
        <v>31894000</v>
      </c>
    </row>
    <row r="435" spans="1:6" s="1" customFormat="1" ht="19.5" customHeight="1">
      <c r="A435" s="27" t="s">
        <v>172</v>
      </c>
      <c r="B435" s="22" t="s">
        <v>362</v>
      </c>
      <c r="C435" s="22" t="s">
        <v>16</v>
      </c>
      <c r="D435" s="21">
        <v>31894000</v>
      </c>
      <c r="E435" s="21">
        <v>31894000</v>
      </c>
      <c r="F435" s="21">
        <v>31894000</v>
      </c>
    </row>
    <row r="436" spans="1:6" s="1" customFormat="1" ht="54" customHeight="1">
      <c r="A436" s="27" t="s">
        <v>33</v>
      </c>
      <c r="B436" s="22" t="s">
        <v>362</v>
      </c>
      <c r="C436" s="22" t="s">
        <v>259</v>
      </c>
      <c r="D436" s="21">
        <v>31894000</v>
      </c>
      <c r="E436" s="21">
        <v>31894000</v>
      </c>
      <c r="F436" s="21">
        <v>31894000</v>
      </c>
    </row>
    <row r="437" spans="1:6" s="1" customFormat="1" ht="31.5">
      <c r="A437" s="27" t="s">
        <v>71</v>
      </c>
      <c r="B437" s="22" t="s">
        <v>363</v>
      </c>
      <c r="C437" s="22"/>
      <c r="D437" s="21">
        <v>6106000</v>
      </c>
      <c r="E437" s="21">
        <v>6106000</v>
      </c>
      <c r="F437" s="21">
        <v>6076002.94</v>
      </c>
    </row>
    <row r="438" spans="1:6" s="1" customFormat="1" ht="31.5">
      <c r="A438" s="27" t="s">
        <v>165</v>
      </c>
      <c r="B438" s="22" t="s">
        <v>363</v>
      </c>
      <c r="C438" s="22" t="s">
        <v>15</v>
      </c>
      <c r="D438" s="21">
        <v>6106000</v>
      </c>
      <c r="E438" s="21">
        <v>6106000</v>
      </c>
      <c r="F438" s="21">
        <v>6076002.94</v>
      </c>
    </row>
    <row r="439" spans="1:6" s="1" customFormat="1" ht="49.5" customHeight="1">
      <c r="A439" s="27" t="s">
        <v>8</v>
      </c>
      <c r="B439" s="22" t="s">
        <v>363</v>
      </c>
      <c r="C439" s="22" t="s">
        <v>150</v>
      </c>
      <c r="D439" s="21">
        <v>6106000</v>
      </c>
      <c r="E439" s="21">
        <v>6106000</v>
      </c>
      <c r="F439" s="21">
        <v>6076002.94</v>
      </c>
    </row>
    <row r="440" spans="1:6" s="1" customFormat="1" ht="31.5">
      <c r="A440" s="26" t="s">
        <v>232</v>
      </c>
      <c r="B440" s="24" t="s">
        <v>364</v>
      </c>
      <c r="C440" s="24"/>
      <c r="D440" s="23">
        <f>SUM(D441,D444)</f>
        <v>23700000</v>
      </c>
      <c r="E440" s="23">
        <f>SUM(E441,E444)</f>
        <v>23700000</v>
      </c>
      <c r="F440" s="23">
        <f>SUM(F441,F444)</f>
        <v>23690100</v>
      </c>
    </row>
    <row r="441" spans="1:6" s="1" customFormat="1" ht="30.75" customHeight="1">
      <c r="A441" s="27" t="s">
        <v>72</v>
      </c>
      <c r="B441" s="22" t="s">
        <v>365</v>
      </c>
      <c r="C441" s="22"/>
      <c r="D441" s="21">
        <v>22300000</v>
      </c>
      <c r="E441" s="21">
        <v>22300000</v>
      </c>
      <c r="F441" s="21">
        <v>22290900</v>
      </c>
    </row>
    <row r="442" spans="1:6" s="1" customFormat="1" ht="49.5" customHeight="1">
      <c r="A442" s="27" t="s">
        <v>19</v>
      </c>
      <c r="B442" s="22" t="s">
        <v>365</v>
      </c>
      <c r="C442" s="22" t="s">
        <v>12</v>
      </c>
      <c r="D442" s="21">
        <v>22300000</v>
      </c>
      <c r="E442" s="21">
        <v>22300000</v>
      </c>
      <c r="F442" s="21">
        <v>22290900</v>
      </c>
    </row>
    <row r="443" spans="1:6" s="1" customFormat="1" ht="15.75">
      <c r="A443" s="27" t="s">
        <v>169</v>
      </c>
      <c r="B443" s="22" t="s">
        <v>365</v>
      </c>
      <c r="C443" s="22" t="s">
        <v>147</v>
      </c>
      <c r="D443" s="21">
        <v>22300000</v>
      </c>
      <c r="E443" s="21">
        <v>22300000</v>
      </c>
      <c r="F443" s="21">
        <v>22290900</v>
      </c>
    </row>
    <row r="444" spans="1:6" s="1" customFormat="1" ht="31.5">
      <c r="A444" s="27" t="s">
        <v>207</v>
      </c>
      <c r="B444" s="22" t="s">
        <v>366</v>
      </c>
      <c r="C444" s="22"/>
      <c r="D444" s="21">
        <v>1400000</v>
      </c>
      <c r="E444" s="21">
        <v>1400000</v>
      </c>
      <c r="F444" s="21">
        <v>1399200</v>
      </c>
    </row>
    <row r="445" spans="1:6" s="1" customFormat="1" ht="47.25">
      <c r="A445" s="27" t="s">
        <v>19</v>
      </c>
      <c r="B445" s="22" t="s">
        <v>366</v>
      </c>
      <c r="C445" s="22" t="s">
        <v>12</v>
      </c>
      <c r="D445" s="21">
        <v>1400000</v>
      </c>
      <c r="E445" s="21">
        <v>1400000</v>
      </c>
      <c r="F445" s="21">
        <v>1399200</v>
      </c>
    </row>
    <row r="446" spans="1:6" s="1" customFormat="1" ht="19.5" customHeight="1">
      <c r="A446" s="27" t="s">
        <v>169</v>
      </c>
      <c r="B446" s="22" t="s">
        <v>366</v>
      </c>
      <c r="C446" s="22" t="s">
        <v>147</v>
      </c>
      <c r="D446" s="21">
        <v>1400000</v>
      </c>
      <c r="E446" s="21">
        <v>1400000</v>
      </c>
      <c r="F446" s="21">
        <v>1399200</v>
      </c>
    </row>
    <row r="447" spans="1:6" s="1" customFormat="1" ht="15.75">
      <c r="A447" s="26" t="s">
        <v>233</v>
      </c>
      <c r="B447" s="24" t="s">
        <v>367</v>
      </c>
      <c r="C447" s="24"/>
      <c r="D447" s="23">
        <f>SUM(D448,D455,D458)</f>
        <v>20825000</v>
      </c>
      <c r="E447" s="23">
        <f>SUM(E448,E455,E458)</f>
        <v>20825000</v>
      </c>
      <c r="F447" s="23">
        <f>SUM(F448,F455,F458)</f>
        <v>19188793.64</v>
      </c>
    </row>
    <row r="448" spans="1:6" s="1" customFormat="1" ht="15.75">
      <c r="A448" s="27" t="s">
        <v>197</v>
      </c>
      <c r="B448" s="22" t="s">
        <v>368</v>
      </c>
      <c r="C448" s="22"/>
      <c r="D448" s="21">
        <v>17698501</v>
      </c>
      <c r="E448" s="21">
        <v>17698501</v>
      </c>
      <c r="F448" s="21">
        <v>16128894.64</v>
      </c>
    </row>
    <row r="449" spans="1:6" s="1" customFormat="1" ht="78.75">
      <c r="A449" s="27" t="s">
        <v>170</v>
      </c>
      <c r="B449" s="22" t="s">
        <v>368</v>
      </c>
      <c r="C449" s="22" t="s">
        <v>17</v>
      </c>
      <c r="D449" s="21">
        <v>11900000</v>
      </c>
      <c r="E449" s="21">
        <v>11900000</v>
      </c>
      <c r="F449" s="21">
        <v>11896337.87</v>
      </c>
    </row>
    <row r="450" spans="1:6" s="1" customFormat="1" ht="15.75">
      <c r="A450" s="27" t="s">
        <v>177</v>
      </c>
      <c r="B450" s="22" t="s">
        <v>368</v>
      </c>
      <c r="C450" s="22" t="s">
        <v>148</v>
      </c>
      <c r="D450" s="21">
        <v>11900000</v>
      </c>
      <c r="E450" s="21">
        <v>11900000</v>
      </c>
      <c r="F450" s="21">
        <v>11896337.87</v>
      </c>
    </row>
    <row r="451" spans="1:6" s="1" customFormat="1" ht="31.5">
      <c r="A451" s="27" t="s">
        <v>265</v>
      </c>
      <c r="B451" s="22" t="s">
        <v>368</v>
      </c>
      <c r="C451" s="22" t="s">
        <v>13</v>
      </c>
      <c r="D451" s="21">
        <v>5398501</v>
      </c>
      <c r="E451" s="21">
        <v>5398501</v>
      </c>
      <c r="F451" s="21">
        <v>3991472.3</v>
      </c>
    </row>
    <row r="452" spans="1:6" s="1" customFormat="1" ht="31.5">
      <c r="A452" s="27" t="s">
        <v>20</v>
      </c>
      <c r="B452" s="22" t="s">
        <v>368</v>
      </c>
      <c r="C452" s="22" t="s">
        <v>175</v>
      </c>
      <c r="D452" s="21">
        <v>5398501</v>
      </c>
      <c r="E452" s="21">
        <v>5398501</v>
      </c>
      <c r="F452" s="21">
        <v>3991472.3</v>
      </c>
    </row>
    <row r="453" spans="1:6" s="1" customFormat="1" ht="15.75">
      <c r="A453" s="27" t="s">
        <v>172</v>
      </c>
      <c r="B453" s="22" t="s">
        <v>368</v>
      </c>
      <c r="C453" s="22" t="s">
        <v>16</v>
      </c>
      <c r="D453" s="21">
        <v>400000</v>
      </c>
      <c r="E453" s="21">
        <v>400000</v>
      </c>
      <c r="F453" s="21">
        <v>241084.47</v>
      </c>
    </row>
    <row r="454" spans="1:6" s="1" customFormat="1" ht="15.75">
      <c r="A454" s="27" t="s">
        <v>173</v>
      </c>
      <c r="B454" s="22" t="s">
        <v>368</v>
      </c>
      <c r="C454" s="22" t="s">
        <v>176</v>
      </c>
      <c r="D454" s="21">
        <v>400000</v>
      </c>
      <c r="E454" s="21">
        <v>400000</v>
      </c>
      <c r="F454" s="21">
        <v>241084.47</v>
      </c>
    </row>
    <row r="455" spans="1:6" s="1" customFormat="1" ht="31.5">
      <c r="A455" s="27" t="s">
        <v>198</v>
      </c>
      <c r="B455" s="22" t="s">
        <v>369</v>
      </c>
      <c r="C455" s="22"/>
      <c r="D455" s="21">
        <v>2000000</v>
      </c>
      <c r="E455" s="21">
        <v>2000000</v>
      </c>
      <c r="F455" s="21">
        <v>1990000</v>
      </c>
    </row>
    <row r="456" spans="1:6" s="1" customFormat="1" ht="31.5">
      <c r="A456" s="27" t="s">
        <v>265</v>
      </c>
      <c r="B456" s="22" t="s">
        <v>369</v>
      </c>
      <c r="C456" s="22" t="s">
        <v>13</v>
      </c>
      <c r="D456" s="21">
        <v>2000000</v>
      </c>
      <c r="E456" s="21">
        <v>2000000</v>
      </c>
      <c r="F456" s="21">
        <v>1990000</v>
      </c>
    </row>
    <row r="457" spans="1:6" s="1" customFormat="1" ht="31.5">
      <c r="A457" s="27" t="s">
        <v>20</v>
      </c>
      <c r="B457" s="22" t="s">
        <v>369</v>
      </c>
      <c r="C457" s="22" t="s">
        <v>175</v>
      </c>
      <c r="D457" s="21">
        <v>2000000</v>
      </c>
      <c r="E457" s="21">
        <v>2000000</v>
      </c>
      <c r="F457" s="21">
        <v>1990000</v>
      </c>
    </row>
    <row r="458" spans="1:6" s="1" customFormat="1" ht="31.5">
      <c r="A458" s="27" t="s">
        <v>199</v>
      </c>
      <c r="B458" s="22" t="s">
        <v>370</v>
      </c>
      <c r="C458" s="22"/>
      <c r="D458" s="21">
        <v>1126499</v>
      </c>
      <c r="E458" s="21">
        <v>1126499</v>
      </c>
      <c r="F458" s="21">
        <v>1069899</v>
      </c>
    </row>
    <row r="459" spans="1:6" s="1" customFormat="1" ht="31.5">
      <c r="A459" s="27" t="s">
        <v>265</v>
      </c>
      <c r="B459" s="22" t="s">
        <v>370</v>
      </c>
      <c r="C459" s="22" t="s">
        <v>13</v>
      </c>
      <c r="D459" s="21">
        <v>1126499</v>
      </c>
      <c r="E459" s="21">
        <v>1126499</v>
      </c>
      <c r="F459" s="21">
        <v>1069899</v>
      </c>
    </row>
    <row r="460" spans="1:6" s="1" customFormat="1" ht="31.5">
      <c r="A460" s="27" t="s">
        <v>20</v>
      </c>
      <c r="B460" s="22" t="s">
        <v>370</v>
      </c>
      <c r="C460" s="22" t="s">
        <v>175</v>
      </c>
      <c r="D460" s="21">
        <v>1126499</v>
      </c>
      <c r="E460" s="21">
        <v>1126499</v>
      </c>
      <c r="F460" s="21">
        <v>1069899</v>
      </c>
    </row>
    <row r="461" spans="1:6" s="1" customFormat="1" ht="31.5">
      <c r="A461" s="26" t="s">
        <v>73</v>
      </c>
      <c r="B461" s="24" t="s">
        <v>124</v>
      </c>
      <c r="C461" s="24"/>
      <c r="D461" s="23">
        <f>SUM(D462,D465,D468,D471,D474)</f>
        <v>63275562</v>
      </c>
      <c r="E461" s="23">
        <f>SUM(E462,E465,E468,E471,E474)</f>
        <v>63275562</v>
      </c>
      <c r="F461" s="23">
        <f>SUM(F462,F465,F468,F471,F474)</f>
        <v>59042733.56</v>
      </c>
    </row>
    <row r="462" spans="1:6" s="1" customFormat="1" ht="31.5">
      <c r="A462" s="27" t="s">
        <v>74</v>
      </c>
      <c r="B462" s="22" t="s">
        <v>125</v>
      </c>
      <c r="C462" s="22"/>
      <c r="D462" s="21">
        <v>17350000</v>
      </c>
      <c r="E462" s="21">
        <v>17350000</v>
      </c>
      <c r="F462" s="21">
        <v>14618279.8</v>
      </c>
    </row>
    <row r="463" spans="1:6" s="1" customFormat="1" ht="31.5">
      <c r="A463" s="27" t="s">
        <v>265</v>
      </c>
      <c r="B463" s="22" t="s">
        <v>125</v>
      </c>
      <c r="C463" s="22" t="s">
        <v>13</v>
      </c>
      <c r="D463" s="21">
        <v>17350000</v>
      </c>
      <c r="E463" s="21">
        <v>17350000</v>
      </c>
      <c r="F463" s="21">
        <v>14618279.8</v>
      </c>
    </row>
    <row r="464" spans="1:6" s="1" customFormat="1" ht="22.5" customHeight="1">
      <c r="A464" s="27" t="s">
        <v>20</v>
      </c>
      <c r="B464" s="22" t="s">
        <v>125</v>
      </c>
      <c r="C464" s="22" t="s">
        <v>175</v>
      </c>
      <c r="D464" s="21">
        <v>17350000</v>
      </c>
      <c r="E464" s="21">
        <v>17350000</v>
      </c>
      <c r="F464" s="21">
        <v>14618279.8</v>
      </c>
    </row>
    <row r="465" spans="1:6" s="1" customFormat="1" ht="15.75">
      <c r="A465" s="27" t="s">
        <v>75</v>
      </c>
      <c r="B465" s="22" t="s">
        <v>126</v>
      </c>
      <c r="C465" s="22"/>
      <c r="D465" s="21">
        <v>13141854</v>
      </c>
      <c r="E465" s="21">
        <v>13141854</v>
      </c>
      <c r="F465" s="21">
        <v>13141854</v>
      </c>
    </row>
    <row r="466" spans="1:6" s="1" customFormat="1" ht="31.5">
      <c r="A466" s="27" t="s">
        <v>265</v>
      </c>
      <c r="B466" s="22" t="s">
        <v>126</v>
      </c>
      <c r="C466" s="22" t="s">
        <v>13</v>
      </c>
      <c r="D466" s="21">
        <v>13141854</v>
      </c>
      <c r="E466" s="21">
        <v>13141854</v>
      </c>
      <c r="F466" s="21">
        <v>13141854</v>
      </c>
    </row>
    <row r="467" spans="1:6" s="1" customFormat="1" ht="31.5">
      <c r="A467" s="27" t="s">
        <v>20</v>
      </c>
      <c r="B467" s="22" t="s">
        <v>126</v>
      </c>
      <c r="C467" s="22" t="s">
        <v>175</v>
      </c>
      <c r="D467" s="21">
        <v>13141854</v>
      </c>
      <c r="E467" s="21">
        <v>13141854</v>
      </c>
      <c r="F467" s="21">
        <v>13141854</v>
      </c>
    </row>
    <row r="468" spans="1:6" s="1" customFormat="1" ht="31.5">
      <c r="A468" s="27" t="s">
        <v>76</v>
      </c>
      <c r="B468" s="22" t="s">
        <v>127</v>
      </c>
      <c r="C468" s="22"/>
      <c r="D468" s="21">
        <v>6263094.91</v>
      </c>
      <c r="E468" s="21">
        <v>6263094.91</v>
      </c>
      <c r="F468" s="21">
        <v>4761986.67</v>
      </c>
    </row>
    <row r="469" spans="1:6" s="1" customFormat="1" ht="31.5">
      <c r="A469" s="27" t="s">
        <v>265</v>
      </c>
      <c r="B469" s="22" t="s">
        <v>127</v>
      </c>
      <c r="C469" s="22" t="s">
        <v>13</v>
      </c>
      <c r="D469" s="21">
        <v>6263094.91</v>
      </c>
      <c r="E469" s="21">
        <v>6263094.91</v>
      </c>
      <c r="F469" s="21">
        <v>4761986.67</v>
      </c>
    </row>
    <row r="470" spans="1:6" s="1" customFormat="1" ht="31.5">
      <c r="A470" s="27" t="s">
        <v>20</v>
      </c>
      <c r="B470" s="22" t="s">
        <v>127</v>
      </c>
      <c r="C470" s="22" t="s">
        <v>175</v>
      </c>
      <c r="D470" s="21">
        <v>6263094.91</v>
      </c>
      <c r="E470" s="21">
        <v>6263094.91</v>
      </c>
      <c r="F470" s="21">
        <v>4761986.67</v>
      </c>
    </row>
    <row r="471" spans="1:6" s="1" customFormat="1" ht="31.5">
      <c r="A471" s="27" t="s">
        <v>77</v>
      </c>
      <c r="B471" s="22" t="s">
        <v>128</v>
      </c>
      <c r="C471" s="22"/>
      <c r="D471" s="21">
        <v>236905.09</v>
      </c>
      <c r="E471" s="21">
        <v>236905.09</v>
      </c>
      <c r="F471" s="21">
        <v>236905.09</v>
      </c>
    </row>
    <row r="472" spans="1:6" s="1" customFormat="1" ht="31.5">
      <c r="A472" s="27" t="s">
        <v>265</v>
      </c>
      <c r="B472" s="22" t="s">
        <v>128</v>
      </c>
      <c r="C472" s="22" t="s">
        <v>13</v>
      </c>
      <c r="D472" s="21">
        <v>236905.09</v>
      </c>
      <c r="E472" s="21">
        <v>236905.09</v>
      </c>
      <c r="F472" s="21">
        <v>236905.09</v>
      </c>
    </row>
    <row r="473" spans="1:6" s="1" customFormat="1" ht="31.5">
      <c r="A473" s="27" t="s">
        <v>20</v>
      </c>
      <c r="B473" s="22" t="s">
        <v>128</v>
      </c>
      <c r="C473" s="22" t="s">
        <v>175</v>
      </c>
      <c r="D473" s="21">
        <v>236905.09</v>
      </c>
      <c r="E473" s="21">
        <v>236905.09</v>
      </c>
      <c r="F473" s="21">
        <v>236905.09</v>
      </c>
    </row>
    <row r="474" spans="1:6" s="1" customFormat="1" ht="15.75">
      <c r="A474" s="27" t="s">
        <v>78</v>
      </c>
      <c r="B474" s="22" t="s">
        <v>129</v>
      </c>
      <c r="C474" s="22"/>
      <c r="D474" s="21">
        <v>26283708</v>
      </c>
      <c r="E474" s="21">
        <v>26283708</v>
      </c>
      <c r="F474" s="21">
        <v>26283708</v>
      </c>
    </row>
    <row r="475" spans="1:6" s="1" customFormat="1" ht="31.5">
      <c r="A475" s="27" t="s">
        <v>265</v>
      </c>
      <c r="B475" s="22" t="s">
        <v>129</v>
      </c>
      <c r="C475" s="22" t="s">
        <v>13</v>
      </c>
      <c r="D475" s="21">
        <v>26283708</v>
      </c>
      <c r="E475" s="21">
        <v>26283708</v>
      </c>
      <c r="F475" s="21">
        <v>26283708</v>
      </c>
    </row>
    <row r="476" spans="1:6" s="1" customFormat="1" ht="31.5">
      <c r="A476" s="27" t="s">
        <v>5</v>
      </c>
      <c r="B476" s="22" t="s">
        <v>129</v>
      </c>
      <c r="C476" s="22" t="s">
        <v>175</v>
      </c>
      <c r="D476" s="21">
        <v>26283708</v>
      </c>
      <c r="E476" s="21">
        <v>26283708</v>
      </c>
      <c r="F476" s="21">
        <v>26283708</v>
      </c>
    </row>
    <row r="477" spans="1:6" s="1" customFormat="1" ht="47.25">
      <c r="A477" s="26" t="s">
        <v>79</v>
      </c>
      <c r="B477" s="24" t="s">
        <v>371</v>
      </c>
      <c r="C477" s="24"/>
      <c r="D477" s="23">
        <f>SUM(D478,D481,D484)</f>
        <v>70455021</v>
      </c>
      <c r="E477" s="23">
        <f>SUM(E478,E481,E484)</f>
        <v>70455021</v>
      </c>
      <c r="F477" s="23">
        <f>SUM(F478,F481,F484)</f>
        <v>53153004.88</v>
      </c>
    </row>
    <row r="478" spans="1:6" s="1" customFormat="1" ht="78.75">
      <c r="A478" s="27" t="s">
        <v>80</v>
      </c>
      <c r="B478" s="22" t="s">
        <v>130</v>
      </c>
      <c r="C478" s="22"/>
      <c r="D478" s="21">
        <v>3050000</v>
      </c>
      <c r="E478" s="21">
        <v>3050000</v>
      </c>
      <c r="F478" s="21">
        <v>2184686.71</v>
      </c>
    </row>
    <row r="479" spans="1:6" s="1" customFormat="1" ht="31.5">
      <c r="A479" s="27" t="s">
        <v>165</v>
      </c>
      <c r="B479" s="22" t="s">
        <v>130</v>
      </c>
      <c r="C479" s="22" t="s">
        <v>15</v>
      </c>
      <c r="D479" s="21">
        <v>3050000</v>
      </c>
      <c r="E479" s="21">
        <v>3050000</v>
      </c>
      <c r="F479" s="21">
        <v>2184686.71</v>
      </c>
    </row>
    <row r="480" spans="1:6" s="1" customFormat="1" ht="15.75">
      <c r="A480" s="27" t="s">
        <v>166</v>
      </c>
      <c r="B480" s="22" t="s">
        <v>130</v>
      </c>
      <c r="C480" s="22" t="s">
        <v>146</v>
      </c>
      <c r="D480" s="21">
        <v>3050000</v>
      </c>
      <c r="E480" s="21">
        <v>3050000</v>
      </c>
      <c r="F480" s="21">
        <v>2184686.71</v>
      </c>
    </row>
    <row r="481" spans="1:6" s="1" customFormat="1" ht="63">
      <c r="A481" s="27" t="s">
        <v>81</v>
      </c>
      <c r="B481" s="22" t="s">
        <v>131</v>
      </c>
      <c r="C481" s="22"/>
      <c r="D481" s="21">
        <v>57935021</v>
      </c>
      <c r="E481" s="21">
        <v>57935021</v>
      </c>
      <c r="F481" s="21">
        <v>41498318.17</v>
      </c>
    </row>
    <row r="482" spans="1:6" s="1" customFormat="1" ht="31.5">
      <c r="A482" s="27" t="s">
        <v>165</v>
      </c>
      <c r="B482" s="22" t="s">
        <v>131</v>
      </c>
      <c r="C482" s="22" t="s">
        <v>15</v>
      </c>
      <c r="D482" s="21">
        <v>57935021</v>
      </c>
      <c r="E482" s="21">
        <v>57935021</v>
      </c>
      <c r="F482" s="21">
        <v>41498318.17</v>
      </c>
    </row>
    <row r="483" spans="1:6" s="1" customFormat="1" ht="15.75">
      <c r="A483" s="27" t="s">
        <v>166</v>
      </c>
      <c r="B483" s="22" t="s">
        <v>131</v>
      </c>
      <c r="C483" s="22" t="s">
        <v>146</v>
      </c>
      <c r="D483" s="21">
        <v>57935021</v>
      </c>
      <c r="E483" s="21">
        <v>57935021</v>
      </c>
      <c r="F483" s="21">
        <v>41498318.17</v>
      </c>
    </row>
    <row r="484" spans="1:6" s="1" customFormat="1" ht="78.75">
      <c r="A484" s="27" t="s">
        <v>260</v>
      </c>
      <c r="B484" s="22" t="s">
        <v>372</v>
      </c>
      <c r="C484" s="22"/>
      <c r="D484" s="21">
        <v>9470000</v>
      </c>
      <c r="E484" s="21">
        <v>9470000</v>
      </c>
      <c r="F484" s="21">
        <v>9470000</v>
      </c>
    </row>
    <row r="485" spans="1:6" s="1" customFormat="1" ht="15.75">
      <c r="A485" s="27" t="s">
        <v>172</v>
      </c>
      <c r="B485" s="22" t="s">
        <v>372</v>
      </c>
      <c r="C485" s="22" t="s">
        <v>16</v>
      </c>
      <c r="D485" s="21">
        <v>9470000</v>
      </c>
      <c r="E485" s="21">
        <v>9470000</v>
      </c>
      <c r="F485" s="21">
        <v>9470000</v>
      </c>
    </row>
    <row r="486" spans="1:6" s="1" customFormat="1" ht="52.5" customHeight="1">
      <c r="A486" s="27" t="s">
        <v>33</v>
      </c>
      <c r="B486" s="22" t="s">
        <v>372</v>
      </c>
      <c r="C486" s="22" t="s">
        <v>259</v>
      </c>
      <c r="D486" s="21">
        <v>9470000</v>
      </c>
      <c r="E486" s="21">
        <v>9470000</v>
      </c>
      <c r="F486" s="21">
        <v>9470000</v>
      </c>
    </row>
    <row r="487" spans="1:6" ht="31.5" customHeight="1">
      <c r="A487" s="26" t="s">
        <v>216</v>
      </c>
      <c r="B487" s="34" t="s">
        <v>373</v>
      </c>
      <c r="C487" s="34"/>
      <c r="D487" s="35">
        <f>SUM(D488,D499)</f>
        <v>30900000</v>
      </c>
      <c r="E487" s="35">
        <f>SUM(E488,E499)</f>
        <v>30900000</v>
      </c>
      <c r="F487" s="35">
        <f>SUM(F488,F499)</f>
        <v>29552116.19</v>
      </c>
    </row>
    <row r="488" spans="1:6" s="1" customFormat="1" ht="31.5">
      <c r="A488" s="26" t="s">
        <v>234</v>
      </c>
      <c r="B488" s="24" t="s">
        <v>374</v>
      </c>
      <c r="C488" s="24"/>
      <c r="D488" s="23">
        <f>SUM(D489,D496)</f>
        <v>27300000</v>
      </c>
      <c r="E488" s="23">
        <f>SUM(E489,E496)</f>
        <v>27300000</v>
      </c>
      <c r="F488" s="23">
        <f>SUM(F489,F496)</f>
        <v>26249281.39</v>
      </c>
    </row>
    <row r="489" spans="1:6" s="1" customFormat="1" ht="63">
      <c r="A489" s="27" t="s">
        <v>155</v>
      </c>
      <c r="B489" s="22" t="s">
        <v>375</v>
      </c>
      <c r="C489" s="22"/>
      <c r="D489" s="21">
        <v>26330000</v>
      </c>
      <c r="E489" s="21">
        <v>26330000</v>
      </c>
      <c r="F489" s="21">
        <v>25516124.17</v>
      </c>
    </row>
    <row r="490" spans="1:6" s="1" customFormat="1" ht="78.75">
      <c r="A490" s="27" t="s">
        <v>170</v>
      </c>
      <c r="B490" s="22" t="s">
        <v>375</v>
      </c>
      <c r="C490" s="22" t="s">
        <v>17</v>
      </c>
      <c r="D490" s="21">
        <v>23055000</v>
      </c>
      <c r="E490" s="21">
        <v>23055000</v>
      </c>
      <c r="F490" s="21">
        <v>22863041.37</v>
      </c>
    </row>
    <row r="491" spans="1:6" s="1" customFormat="1" ht="15.75">
      <c r="A491" s="27" t="s">
        <v>177</v>
      </c>
      <c r="B491" s="22" t="s">
        <v>375</v>
      </c>
      <c r="C491" s="22" t="s">
        <v>148</v>
      </c>
      <c r="D491" s="21">
        <v>23055000</v>
      </c>
      <c r="E491" s="21">
        <v>23055000</v>
      </c>
      <c r="F491" s="21">
        <v>22863041.37</v>
      </c>
    </row>
    <row r="492" spans="1:6" s="1" customFormat="1" ht="31.5">
      <c r="A492" s="27" t="s">
        <v>265</v>
      </c>
      <c r="B492" s="22" t="s">
        <v>375</v>
      </c>
      <c r="C492" s="22" t="s">
        <v>13</v>
      </c>
      <c r="D492" s="21">
        <v>3220000</v>
      </c>
      <c r="E492" s="21">
        <v>3220000</v>
      </c>
      <c r="F492" s="21">
        <v>2618082.8</v>
      </c>
    </row>
    <row r="493" spans="1:6" s="1" customFormat="1" ht="31.5">
      <c r="A493" s="27" t="s">
        <v>20</v>
      </c>
      <c r="B493" s="22" t="s">
        <v>375</v>
      </c>
      <c r="C493" s="22" t="s">
        <v>175</v>
      </c>
      <c r="D493" s="21">
        <v>3220000</v>
      </c>
      <c r="E493" s="21">
        <v>3220000</v>
      </c>
      <c r="F493" s="21">
        <v>2618082.8</v>
      </c>
    </row>
    <row r="494" spans="1:6" s="1" customFormat="1" ht="15.75">
      <c r="A494" s="27" t="s">
        <v>172</v>
      </c>
      <c r="B494" s="22" t="s">
        <v>375</v>
      </c>
      <c r="C494" s="22" t="s">
        <v>16</v>
      </c>
      <c r="D494" s="21">
        <v>55000</v>
      </c>
      <c r="E494" s="21">
        <v>55000</v>
      </c>
      <c r="F494" s="21">
        <v>35000</v>
      </c>
    </row>
    <row r="495" spans="1:6" s="1" customFormat="1" ht="15.75">
      <c r="A495" s="27" t="s">
        <v>173</v>
      </c>
      <c r="B495" s="22" t="s">
        <v>375</v>
      </c>
      <c r="C495" s="22" t="s">
        <v>176</v>
      </c>
      <c r="D495" s="21">
        <v>55000</v>
      </c>
      <c r="E495" s="21">
        <v>55000</v>
      </c>
      <c r="F495" s="21">
        <v>35000</v>
      </c>
    </row>
    <row r="496" spans="1:6" s="1" customFormat="1" ht="34.5" customHeight="1">
      <c r="A496" s="27" t="s">
        <v>156</v>
      </c>
      <c r="B496" s="22" t="s">
        <v>376</v>
      </c>
      <c r="C496" s="22"/>
      <c r="D496" s="21">
        <v>970000</v>
      </c>
      <c r="E496" s="21">
        <v>970000</v>
      </c>
      <c r="F496" s="21">
        <v>733157.22</v>
      </c>
    </row>
    <row r="497" spans="1:6" s="1" customFormat="1" ht="20.25" customHeight="1">
      <c r="A497" s="27" t="s">
        <v>265</v>
      </c>
      <c r="B497" s="22" t="s">
        <v>376</v>
      </c>
      <c r="C497" s="22" t="s">
        <v>13</v>
      </c>
      <c r="D497" s="21">
        <v>970000</v>
      </c>
      <c r="E497" s="21">
        <v>970000</v>
      </c>
      <c r="F497" s="21">
        <v>733157.22</v>
      </c>
    </row>
    <row r="498" spans="1:6" s="1" customFormat="1" ht="31.5">
      <c r="A498" s="27" t="s">
        <v>20</v>
      </c>
      <c r="B498" s="22" t="s">
        <v>376</v>
      </c>
      <c r="C498" s="22" t="s">
        <v>175</v>
      </c>
      <c r="D498" s="21">
        <v>970000</v>
      </c>
      <c r="E498" s="21">
        <v>970000</v>
      </c>
      <c r="F498" s="21">
        <v>733157.22</v>
      </c>
    </row>
    <row r="499" spans="1:6" s="1" customFormat="1" ht="47.25">
      <c r="A499" s="26" t="s">
        <v>253</v>
      </c>
      <c r="B499" s="24" t="s">
        <v>377</v>
      </c>
      <c r="C499" s="24"/>
      <c r="D499" s="23">
        <f>SUM(D500,D503,D506,D509,D512)</f>
        <v>3600000</v>
      </c>
      <c r="E499" s="23">
        <f>SUM(E500,E503,E506,E509,E512)</f>
        <v>3600000</v>
      </c>
      <c r="F499" s="23">
        <f>SUM(F500,F503,F506,F509,F512)</f>
        <v>3302834.8</v>
      </c>
    </row>
    <row r="500" spans="1:6" s="1" customFormat="1" ht="31.5">
      <c r="A500" s="27" t="s">
        <v>82</v>
      </c>
      <c r="B500" s="22" t="s">
        <v>378</v>
      </c>
      <c r="C500" s="22"/>
      <c r="D500" s="21">
        <v>800000</v>
      </c>
      <c r="E500" s="21">
        <v>800000</v>
      </c>
      <c r="F500" s="21">
        <v>794187.2</v>
      </c>
    </row>
    <row r="501" spans="1:6" s="1" customFormat="1" ht="47.25">
      <c r="A501" s="27" t="s">
        <v>19</v>
      </c>
      <c r="B501" s="22" t="s">
        <v>378</v>
      </c>
      <c r="C501" s="22" t="s">
        <v>12</v>
      </c>
      <c r="D501" s="21">
        <v>800000</v>
      </c>
      <c r="E501" s="21">
        <v>800000</v>
      </c>
      <c r="F501" s="21">
        <v>794187.2</v>
      </c>
    </row>
    <row r="502" spans="1:6" s="1" customFormat="1" ht="15.75">
      <c r="A502" s="27" t="s">
        <v>162</v>
      </c>
      <c r="B502" s="22" t="s">
        <v>378</v>
      </c>
      <c r="C502" s="22" t="s">
        <v>454</v>
      </c>
      <c r="D502" s="21">
        <v>800000</v>
      </c>
      <c r="E502" s="21">
        <v>800000</v>
      </c>
      <c r="F502" s="21">
        <v>794187.2</v>
      </c>
    </row>
    <row r="503" spans="1:6" s="1" customFormat="1" ht="31.5">
      <c r="A503" s="27" t="s">
        <v>83</v>
      </c>
      <c r="B503" s="22" t="s">
        <v>379</v>
      </c>
      <c r="C503" s="22"/>
      <c r="D503" s="21">
        <v>1700000</v>
      </c>
      <c r="E503" s="21">
        <v>1700000</v>
      </c>
      <c r="F503" s="21">
        <v>1583647.6</v>
      </c>
    </row>
    <row r="504" spans="1:6" s="1" customFormat="1" ht="31.5">
      <c r="A504" s="27" t="s">
        <v>265</v>
      </c>
      <c r="B504" s="22" t="s">
        <v>379</v>
      </c>
      <c r="C504" s="22" t="s">
        <v>13</v>
      </c>
      <c r="D504" s="21">
        <v>1700000</v>
      </c>
      <c r="E504" s="21">
        <v>1700000</v>
      </c>
      <c r="F504" s="21">
        <v>1583647.6</v>
      </c>
    </row>
    <row r="505" spans="1:6" s="1" customFormat="1" ht="31.5">
      <c r="A505" s="27" t="s">
        <v>20</v>
      </c>
      <c r="B505" s="22" t="s">
        <v>379</v>
      </c>
      <c r="C505" s="22" t="s">
        <v>175</v>
      </c>
      <c r="D505" s="21">
        <v>1700000</v>
      </c>
      <c r="E505" s="21">
        <v>1700000</v>
      </c>
      <c r="F505" s="21">
        <v>1583647.6</v>
      </c>
    </row>
    <row r="506" spans="1:6" s="1" customFormat="1" ht="31.5">
      <c r="A506" s="27" t="s">
        <v>208</v>
      </c>
      <c r="B506" s="22" t="s">
        <v>380</v>
      </c>
      <c r="C506" s="22"/>
      <c r="D506" s="21">
        <v>500000</v>
      </c>
      <c r="E506" s="21">
        <v>500000</v>
      </c>
      <c r="F506" s="21">
        <v>325000</v>
      </c>
    </row>
    <row r="507" spans="1:6" s="1" customFormat="1" ht="47.25">
      <c r="A507" s="27" t="s">
        <v>19</v>
      </c>
      <c r="B507" s="22" t="s">
        <v>380</v>
      </c>
      <c r="C507" s="22" t="s">
        <v>12</v>
      </c>
      <c r="D507" s="21">
        <v>500000</v>
      </c>
      <c r="E507" s="21">
        <v>500000</v>
      </c>
      <c r="F507" s="21">
        <v>325000</v>
      </c>
    </row>
    <row r="508" spans="1:6" s="1" customFormat="1" ht="36" customHeight="1">
      <c r="A508" s="27" t="s">
        <v>167</v>
      </c>
      <c r="B508" s="22" t="s">
        <v>380</v>
      </c>
      <c r="C508" s="22" t="s">
        <v>144</v>
      </c>
      <c r="D508" s="21">
        <v>500000</v>
      </c>
      <c r="E508" s="21">
        <v>500000</v>
      </c>
      <c r="F508" s="21">
        <v>325000</v>
      </c>
    </row>
    <row r="509" spans="1:6" s="1" customFormat="1" ht="31.5">
      <c r="A509" s="27" t="s">
        <v>84</v>
      </c>
      <c r="B509" s="22" t="s">
        <v>381</v>
      </c>
      <c r="C509" s="22"/>
      <c r="D509" s="21">
        <v>150000</v>
      </c>
      <c r="E509" s="21">
        <v>150000</v>
      </c>
      <c r="F509" s="21">
        <v>150000</v>
      </c>
    </row>
    <row r="510" spans="1:6" s="1" customFormat="1" ht="47.25">
      <c r="A510" s="27" t="s">
        <v>19</v>
      </c>
      <c r="B510" s="22" t="s">
        <v>381</v>
      </c>
      <c r="C510" s="22" t="s">
        <v>12</v>
      </c>
      <c r="D510" s="21">
        <v>150000</v>
      </c>
      <c r="E510" s="21">
        <v>150000</v>
      </c>
      <c r="F510" s="21">
        <v>150000</v>
      </c>
    </row>
    <row r="511" spans="1:6" s="1" customFormat="1" ht="15.75">
      <c r="A511" s="27" t="s">
        <v>162</v>
      </c>
      <c r="B511" s="22" t="s">
        <v>381</v>
      </c>
      <c r="C511" s="22" t="s">
        <v>454</v>
      </c>
      <c r="D511" s="21">
        <v>150000</v>
      </c>
      <c r="E511" s="21">
        <v>150000</v>
      </c>
      <c r="F511" s="21">
        <v>150000</v>
      </c>
    </row>
    <row r="512" spans="1:6" s="1" customFormat="1" ht="47.25">
      <c r="A512" s="27" t="s">
        <v>209</v>
      </c>
      <c r="B512" s="22" t="s">
        <v>382</v>
      </c>
      <c r="C512" s="22"/>
      <c r="D512" s="21">
        <v>450000</v>
      </c>
      <c r="E512" s="21">
        <v>450000</v>
      </c>
      <c r="F512" s="21">
        <v>450000</v>
      </c>
    </row>
    <row r="513" spans="1:6" s="1" customFormat="1" ht="47.25">
      <c r="A513" s="27" t="s">
        <v>19</v>
      </c>
      <c r="B513" s="22" t="s">
        <v>382</v>
      </c>
      <c r="C513" s="22" t="s">
        <v>12</v>
      </c>
      <c r="D513" s="21">
        <v>450000</v>
      </c>
      <c r="E513" s="21">
        <v>450000</v>
      </c>
      <c r="F513" s="21">
        <v>450000</v>
      </c>
    </row>
    <row r="514" spans="1:6" s="1" customFormat="1" ht="33.75" customHeight="1">
      <c r="A514" s="27" t="s">
        <v>167</v>
      </c>
      <c r="B514" s="22" t="s">
        <v>382</v>
      </c>
      <c r="C514" s="22" t="s">
        <v>144</v>
      </c>
      <c r="D514" s="21">
        <v>450000</v>
      </c>
      <c r="E514" s="21">
        <v>450000</v>
      </c>
      <c r="F514" s="21">
        <v>450000</v>
      </c>
    </row>
    <row r="515" spans="1:6" s="1" customFormat="1" ht="47.25">
      <c r="A515" s="26" t="s">
        <v>85</v>
      </c>
      <c r="B515" s="24" t="s">
        <v>383</v>
      </c>
      <c r="C515" s="24"/>
      <c r="D515" s="23">
        <f>SUM(D516,D532)</f>
        <v>12594086</v>
      </c>
      <c r="E515" s="23">
        <f>SUM(E516,E532)</f>
        <v>12594086</v>
      </c>
      <c r="F515" s="23">
        <f>SUM(F516,F532)</f>
        <v>12544086</v>
      </c>
    </row>
    <row r="516" spans="1:6" s="1" customFormat="1" ht="31.5">
      <c r="A516" s="26" t="s">
        <v>235</v>
      </c>
      <c r="B516" s="24" t="s">
        <v>384</v>
      </c>
      <c r="C516" s="24"/>
      <c r="D516" s="23">
        <f>SUM(D517,D520,D523,D526,D529)</f>
        <v>3048860</v>
      </c>
      <c r="E516" s="23">
        <f>SUM(E517,E520,E523,E526,E529)</f>
        <v>3048860</v>
      </c>
      <c r="F516" s="23">
        <f>SUM(F517,F520,F523,F526,F529)</f>
        <v>3048860</v>
      </c>
    </row>
    <row r="517" spans="1:6" s="1" customFormat="1" ht="78.75">
      <c r="A517" s="27" t="s">
        <v>158</v>
      </c>
      <c r="B517" s="22" t="s">
        <v>385</v>
      </c>
      <c r="C517" s="22"/>
      <c r="D517" s="21">
        <v>100000</v>
      </c>
      <c r="E517" s="21">
        <v>100000</v>
      </c>
      <c r="F517" s="21">
        <v>100000</v>
      </c>
    </row>
    <row r="518" spans="1:6" s="1" customFormat="1" ht="19.5" customHeight="1">
      <c r="A518" s="27" t="s">
        <v>172</v>
      </c>
      <c r="B518" s="22" t="s">
        <v>385</v>
      </c>
      <c r="C518" s="22" t="s">
        <v>16</v>
      </c>
      <c r="D518" s="21">
        <v>100000</v>
      </c>
      <c r="E518" s="21">
        <v>100000</v>
      </c>
      <c r="F518" s="21">
        <v>100000</v>
      </c>
    </row>
    <row r="519" spans="1:6" s="1" customFormat="1" ht="50.25" customHeight="1">
      <c r="A519" s="27" t="s">
        <v>33</v>
      </c>
      <c r="B519" s="22" t="s">
        <v>385</v>
      </c>
      <c r="C519" s="22" t="s">
        <v>259</v>
      </c>
      <c r="D519" s="21">
        <v>100000</v>
      </c>
      <c r="E519" s="21">
        <v>100000</v>
      </c>
      <c r="F519" s="21">
        <v>100000</v>
      </c>
    </row>
    <row r="520" spans="1:6" s="1" customFormat="1" ht="31.5">
      <c r="A520" s="27" t="s">
        <v>243</v>
      </c>
      <c r="B520" s="22" t="s">
        <v>386</v>
      </c>
      <c r="C520" s="22"/>
      <c r="D520" s="21">
        <v>800000</v>
      </c>
      <c r="E520" s="21">
        <v>800000</v>
      </c>
      <c r="F520" s="21">
        <v>800000</v>
      </c>
    </row>
    <row r="521" spans="1:6" s="1" customFormat="1" ht="15.75">
      <c r="A521" s="27" t="s">
        <v>172</v>
      </c>
      <c r="B521" s="22" t="s">
        <v>386</v>
      </c>
      <c r="C521" s="22" t="s">
        <v>16</v>
      </c>
      <c r="D521" s="21">
        <v>800000</v>
      </c>
      <c r="E521" s="21">
        <v>800000</v>
      </c>
      <c r="F521" s="21">
        <v>800000</v>
      </c>
    </row>
    <row r="522" spans="1:6" s="1" customFormat="1" ht="52.5" customHeight="1">
      <c r="A522" s="27" t="s">
        <v>33</v>
      </c>
      <c r="B522" s="22" t="s">
        <v>386</v>
      </c>
      <c r="C522" s="22" t="s">
        <v>259</v>
      </c>
      <c r="D522" s="21">
        <v>800000</v>
      </c>
      <c r="E522" s="21">
        <v>800000</v>
      </c>
      <c r="F522" s="21">
        <v>800000</v>
      </c>
    </row>
    <row r="523" spans="1:6" s="1" customFormat="1" ht="47.25">
      <c r="A523" s="27" t="s">
        <v>461</v>
      </c>
      <c r="B523" s="22" t="s">
        <v>462</v>
      </c>
      <c r="C523" s="22"/>
      <c r="D523" s="21">
        <v>1161645</v>
      </c>
      <c r="E523" s="21">
        <v>1161645</v>
      </c>
      <c r="F523" s="21">
        <v>1161645</v>
      </c>
    </row>
    <row r="524" spans="1:6" s="1" customFormat="1" ht="21" customHeight="1">
      <c r="A524" s="27" t="s">
        <v>172</v>
      </c>
      <c r="B524" s="22" t="s">
        <v>462</v>
      </c>
      <c r="C524" s="22" t="s">
        <v>16</v>
      </c>
      <c r="D524" s="21">
        <v>1161645</v>
      </c>
      <c r="E524" s="21">
        <v>1161645</v>
      </c>
      <c r="F524" s="21">
        <v>1161645</v>
      </c>
    </row>
    <row r="525" spans="1:6" s="1" customFormat="1" ht="51" customHeight="1">
      <c r="A525" s="27" t="s">
        <v>33</v>
      </c>
      <c r="B525" s="22" t="s">
        <v>462</v>
      </c>
      <c r="C525" s="22" t="s">
        <v>259</v>
      </c>
      <c r="D525" s="21">
        <v>1161645</v>
      </c>
      <c r="E525" s="21">
        <v>1161645</v>
      </c>
      <c r="F525" s="21">
        <v>1161645</v>
      </c>
    </row>
    <row r="526" spans="1:6" s="1" customFormat="1" ht="63">
      <c r="A526" s="27" t="s">
        <v>86</v>
      </c>
      <c r="B526" s="22" t="s">
        <v>387</v>
      </c>
      <c r="C526" s="22"/>
      <c r="D526" s="21">
        <v>600000</v>
      </c>
      <c r="E526" s="21">
        <v>600000</v>
      </c>
      <c r="F526" s="21">
        <v>600000</v>
      </c>
    </row>
    <row r="527" spans="1:6" s="1" customFormat="1" ht="15.75">
      <c r="A527" s="27" t="s">
        <v>172</v>
      </c>
      <c r="B527" s="22" t="s">
        <v>387</v>
      </c>
      <c r="C527" s="22" t="s">
        <v>16</v>
      </c>
      <c r="D527" s="21">
        <v>600000</v>
      </c>
      <c r="E527" s="21">
        <v>600000</v>
      </c>
      <c r="F527" s="21">
        <v>600000</v>
      </c>
    </row>
    <row r="528" spans="1:6" s="1" customFormat="1" ht="63">
      <c r="A528" s="27" t="s">
        <v>33</v>
      </c>
      <c r="B528" s="22" t="s">
        <v>387</v>
      </c>
      <c r="C528" s="22" t="s">
        <v>259</v>
      </c>
      <c r="D528" s="21">
        <v>600000</v>
      </c>
      <c r="E528" s="21">
        <v>600000</v>
      </c>
      <c r="F528" s="21">
        <v>600000</v>
      </c>
    </row>
    <row r="529" spans="1:6" s="1" customFormat="1" ht="48.75" customHeight="1">
      <c r="A529" s="27" t="s">
        <v>463</v>
      </c>
      <c r="B529" s="22" t="s">
        <v>464</v>
      </c>
      <c r="C529" s="22"/>
      <c r="D529" s="21">
        <v>387215</v>
      </c>
      <c r="E529" s="21">
        <v>387215</v>
      </c>
      <c r="F529" s="21">
        <v>387215</v>
      </c>
    </row>
    <row r="530" spans="1:6" s="1" customFormat="1" ht="15.75">
      <c r="A530" s="27" t="s">
        <v>172</v>
      </c>
      <c r="B530" s="22" t="s">
        <v>464</v>
      </c>
      <c r="C530" s="22" t="s">
        <v>16</v>
      </c>
      <c r="D530" s="21">
        <v>387215</v>
      </c>
      <c r="E530" s="21">
        <v>387215</v>
      </c>
      <c r="F530" s="21">
        <v>387215</v>
      </c>
    </row>
    <row r="531" spans="1:6" s="1" customFormat="1" ht="52.5" customHeight="1">
      <c r="A531" s="27" t="s">
        <v>33</v>
      </c>
      <c r="B531" s="22" t="s">
        <v>464</v>
      </c>
      <c r="C531" s="22" t="s">
        <v>259</v>
      </c>
      <c r="D531" s="21">
        <v>387215</v>
      </c>
      <c r="E531" s="21">
        <v>387215</v>
      </c>
      <c r="F531" s="21">
        <v>387215</v>
      </c>
    </row>
    <row r="532" spans="1:6" s="1" customFormat="1" ht="37.5" customHeight="1">
      <c r="A532" s="26" t="s">
        <v>236</v>
      </c>
      <c r="B532" s="24" t="s">
        <v>388</v>
      </c>
      <c r="C532" s="24"/>
      <c r="D532" s="23">
        <f>SUM(D533,D536,D539)</f>
        <v>9545226</v>
      </c>
      <c r="E532" s="23">
        <f>SUM(E533,E536,E539)</f>
        <v>9545226</v>
      </c>
      <c r="F532" s="23">
        <f>SUM(F533,F536,F539)</f>
        <v>9495226</v>
      </c>
    </row>
    <row r="533" spans="1:6" s="1" customFormat="1" ht="47.25">
      <c r="A533" s="27" t="s">
        <v>87</v>
      </c>
      <c r="B533" s="22" t="s">
        <v>389</v>
      </c>
      <c r="C533" s="22"/>
      <c r="D533" s="21">
        <v>1251217.8</v>
      </c>
      <c r="E533" s="21">
        <v>1251217.8</v>
      </c>
      <c r="F533" s="21">
        <v>1251217.8</v>
      </c>
    </row>
    <row r="534" spans="1:6" s="1" customFormat="1" ht="15.75">
      <c r="A534" s="27" t="s">
        <v>172</v>
      </c>
      <c r="B534" s="22" t="s">
        <v>389</v>
      </c>
      <c r="C534" s="22" t="s">
        <v>16</v>
      </c>
      <c r="D534" s="21">
        <v>1251217.8</v>
      </c>
      <c r="E534" s="21">
        <v>1251217.8</v>
      </c>
      <c r="F534" s="21">
        <v>1251217.8</v>
      </c>
    </row>
    <row r="535" spans="1:6" s="1" customFormat="1" ht="51.75" customHeight="1">
      <c r="A535" s="27" t="s">
        <v>33</v>
      </c>
      <c r="B535" s="22" t="s">
        <v>389</v>
      </c>
      <c r="C535" s="22" t="s">
        <v>259</v>
      </c>
      <c r="D535" s="21">
        <v>1251217.8</v>
      </c>
      <c r="E535" s="21">
        <v>1251217.8</v>
      </c>
      <c r="F535" s="21">
        <v>1251217.8</v>
      </c>
    </row>
    <row r="536" spans="1:6" s="1" customFormat="1" ht="47.25">
      <c r="A536" s="27" t="s">
        <v>159</v>
      </c>
      <c r="B536" s="22" t="s">
        <v>390</v>
      </c>
      <c r="C536" s="22"/>
      <c r="D536" s="21">
        <v>643028.2</v>
      </c>
      <c r="E536" s="21">
        <v>643028.2</v>
      </c>
      <c r="F536" s="21">
        <v>643028.2</v>
      </c>
    </row>
    <row r="537" spans="1:6" s="1" customFormat="1" ht="15.75">
      <c r="A537" s="27" t="s">
        <v>172</v>
      </c>
      <c r="B537" s="22" t="s">
        <v>390</v>
      </c>
      <c r="C537" s="22" t="s">
        <v>16</v>
      </c>
      <c r="D537" s="21">
        <v>643028.2</v>
      </c>
      <c r="E537" s="21">
        <v>643028.2</v>
      </c>
      <c r="F537" s="21">
        <v>643028.2</v>
      </c>
    </row>
    <row r="538" spans="1:6" s="1" customFormat="1" ht="52.5" customHeight="1">
      <c r="A538" s="27" t="s">
        <v>33</v>
      </c>
      <c r="B538" s="22" t="s">
        <v>390</v>
      </c>
      <c r="C538" s="22" t="s">
        <v>259</v>
      </c>
      <c r="D538" s="21">
        <v>643028.2</v>
      </c>
      <c r="E538" s="21">
        <v>643028.2</v>
      </c>
      <c r="F538" s="21">
        <v>643028.2</v>
      </c>
    </row>
    <row r="539" spans="1:6" s="1" customFormat="1" ht="31.5">
      <c r="A539" s="27" t="s">
        <v>160</v>
      </c>
      <c r="B539" s="22" t="s">
        <v>391</v>
      </c>
      <c r="C539" s="22"/>
      <c r="D539" s="21">
        <v>7650980</v>
      </c>
      <c r="E539" s="21">
        <v>7650980</v>
      </c>
      <c r="F539" s="21">
        <v>7600980</v>
      </c>
    </row>
    <row r="540" spans="1:6" s="1" customFormat="1" ht="17.25" customHeight="1">
      <c r="A540" s="27" t="s">
        <v>172</v>
      </c>
      <c r="B540" s="22" t="s">
        <v>391</v>
      </c>
      <c r="C540" s="22" t="s">
        <v>16</v>
      </c>
      <c r="D540" s="21">
        <v>7650980</v>
      </c>
      <c r="E540" s="21">
        <v>7650980</v>
      </c>
      <c r="F540" s="21">
        <v>7600980</v>
      </c>
    </row>
    <row r="541" spans="1:6" s="1" customFormat="1" ht="51.75" customHeight="1">
      <c r="A541" s="27" t="s">
        <v>33</v>
      </c>
      <c r="B541" s="22" t="s">
        <v>391</v>
      </c>
      <c r="C541" s="22" t="s">
        <v>259</v>
      </c>
      <c r="D541" s="21">
        <v>7650980</v>
      </c>
      <c r="E541" s="21">
        <v>7650980</v>
      </c>
      <c r="F541" s="21">
        <v>7600980</v>
      </c>
    </row>
    <row r="542" spans="1:6" s="1" customFormat="1" ht="47.25">
      <c r="A542" s="26" t="s">
        <v>217</v>
      </c>
      <c r="B542" s="24" t="s">
        <v>392</v>
      </c>
      <c r="C542" s="24"/>
      <c r="D542" s="23">
        <f>SUM(D543,D555)</f>
        <v>29290000</v>
      </c>
      <c r="E542" s="23">
        <f>SUM(E543,E555)</f>
        <v>29290000</v>
      </c>
      <c r="F542" s="23">
        <f>SUM(F543,F555)</f>
        <v>28138825.66</v>
      </c>
    </row>
    <row r="543" spans="1:6" s="1" customFormat="1" ht="31.5">
      <c r="A543" s="26" t="s">
        <v>237</v>
      </c>
      <c r="B543" s="24" t="s">
        <v>393</v>
      </c>
      <c r="C543" s="24"/>
      <c r="D543" s="23">
        <f>SUM(D544,D547,D550)</f>
        <v>1700000</v>
      </c>
      <c r="E543" s="23">
        <f>SUM(E544,E547,E550)</f>
        <v>1700000</v>
      </c>
      <c r="F543" s="23">
        <f>SUM(F544,F547,F550)</f>
        <v>1565426.69</v>
      </c>
    </row>
    <row r="544" spans="1:6" s="1" customFormat="1" ht="31.5">
      <c r="A544" s="27" t="s">
        <v>252</v>
      </c>
      <c r="B544" s="22" t="s">
        <v>394</v>
      </c>
      <c r="C544" s="22"/>
      <c r="D544" s="21">
        <v>500000</v>
      </c>
      <c r="E544" s="21">
        <v>387100</v>
      </c>
      <c r="F544" s="21">
        <v>284261.19</v>
      </c>
    </row>
    <row r="545" spans="1:6" s="1" customFormat="1" ht="49.5" customHeight="1">
      <c r="A545" s="27" t="s">
        <v>265</v>
      </c>
      <c r="B545" s="22" t="s">
        <v>394</v>
      </c>
      <c r="C545" s="22" t="s">
        <v>13</v>
      </c>
      <c r="D545" s="21">
        <v>500000</v>
      </c>
      <c r="E545" s="21">
        <v>387100</v>
      </c>
      <c r="F545" s="21">
        <v>284261.19</v>
      </c>
    </row>
    <row r="546" spans="1:6" s="1" customFormat="1" ht="17.25" customHeight="1">
      <c r="A546" s="27" t="s">
        <v>20</v>
      </c>
      <c r="B546" s="22" t="s">
        <v>394</v>
      </c>
      <c r="C546" s="22" t="s">
        <v>175</v>
      </c>
      <c r="D546" s="21">
        <v>500000</v>
      </c>
      <c r="E546" s="21">
        <v>387100</v>
      </c>
      <c r="F546" s="21">
        <v>284261.19</v>
      </c>
    </row>
    <row r="547" spans="1:6" s="1" customFormat="1" ht="47.25">
      <c r="A547" s="27" t="s">
        <v>88</v>
      </c>
      <c r="B547" s="22" t="s">
        <v>395</v>
      </c>
      <c r="C547" s="22"/>
      <c r="D547" s="21">
        <v>100000</v>
      </c>
      <c r="E547" s="21">
        <v>80000</v>
      </c>
      <c r="F547" s="21">
        <v>67110.5</v>
      </c>
    </row>
    <row r="548" spans="1:6" s="1" customFormat="1" ht="36" customHeight="1">
      <c r="A548" s="27" t="s">
        <v>265</v>
      </c>
      <c r="B548" s="22" t="s">
        <v>395</v>
      </c>
      <c r="C548" s="22" t="s">
        <v>13</v>
      </c>
      <c r="D548" s="21">
        <v>100000</v>
      </c>
      <c r="E548" s="21">
        <v>80000</v>
      </c>
      <c r="F548" s="21">
        <v>67110.5</v>
      </c>
    </row>
    <row r="549" spans="1:6" s="1" customFormat="1" ht="31.5">
      <c r="A549" s="27" t="s">
        <v>20</v>
      </c>
      <c r="B549" s="22" t="s">
        <v>395</v>
      </c>
      <c r="C549" s="22" t="s">
        <v>175</v>
      </c>
      <c r="D549" s="21">
        <v>100000</v>
      </c>
      <c r="E549" s="21">
        <v>80000</v>
      </c>
      <c r="F549" s="21">
        <v>67110.5</v>
      </c>
    </row>
    <row r="550" spans="1:6" s="1" customFormat="1" ht="31.5">
      <c r="A550" s="27" t="s">
        <v>89</v>
      </c>
      <c r="B550" s="22" t="s">
        <v>396</v>
      </c>
      <c r="C550" s="22"/>
      <c r="D550" s="21">
        <v>1100000</v>
      </c>
      <c r="E550" s="21">
        <v>1232900</v>
      </c>
      <c r="F550" s="21">
        <v>1214055</v>
      </c>
    </row>
    <row r="551" spans="1:6" s="1" customFormat="1" ht="38.25" customHeight="1">
      <c r="A551" s="27" t="s">
        <v>265</v>
      </c>
      <c r="B551" s="22" t="s">
        <v>396</v>
      </c>
      <c r="C551" s="22" t="s">
        <v>13</v>
      </c>
      <c r="D551" s="21">
        <v>1100000</v>
      </c>
      <c r="E551" s="21">
        <v>1100000</v>
      </c>
      <c r="F551" s="21">
        <v>1081155</v>
      </c>
    </row>
    <row r="552" spans="1:6" s="1" customFormat="1" ht="18" customHeight="1">
      <c r="A552" s="27" t="s">
        <v>20</v>
      </c>
      <c r="B552" s="22" t="s">
        <v>396</v>
      </c>
      <c r="C552" s="22" t="s">
        <v>175</v>
      </c>
      <c r="D552" s="21">
        <v>1100000</v>
      </c>
      <c r="E552" s="21">
        <v>1100000</v>
      </c>
      <c r="F552" s="21">
        <v>1081155</v>
      </c>
    </row>
    <row r="553" spans="1:6" s="1" customFormat="1" ht="15.75">
      <c r="A553" s="27" t="s">
        <v>172</v>
      </c>
      <c r="B553" s="22" t="s">
        <v>396</v>
      </c>
      <c r="C553" s="22" t="s">
        <v>16</v>
      </c>
      <c r="D553" s="21">
        <v>0</v>
      </c>
      <c r="E553" s="21">
        <v>132900</v>
      </c>
      <c r="F553" s="21">
        <v>132900</v>
      </c>
    </row>
    <row r="554" spans="1:6" s="1" customFormat="1" ht="15.75">
      <c r="A554" s="27" t="s">
        <v>173</v>
      </c>
      <c r="B554" s="22" t="s">
        <v>396</v>
      </c>
      <c r="C554" s="22" t="s">
        <v>176</v>
      </c>
      <c r="D554" s="21">
        <v>0</v>
      </c>
      <c r="E554" s="21">
        <v>132900</v>
      </c>
      <c r="F554" s="21">
        <v>132900</v>
      </c>
    </row>
    <row r="555" spans="1:6" s="1" customFormat="1" ht="47.25">
      <c r="A555" s="26" t="s">
        <v>238</v>
      </c>
      <c r="B555" s="24" t="s">
        <v>397</v>
      </c>
      <c r="C555" s="24"/>
      <c r="D555" s="23">
        <f>SUM(D556,D559,D566)</f>
        <v>27590000</v>
      </c>
      <c r="E555" s="23">
        <f>SUM(E556,E559,E566)</f>
        <v>27590000</v>
      </c>
      <c r="F555" s="23">
        <f>SUM(F556,F559,F566)</f>
        <v>26573398.97</v>
      </c>
    </row>
    <row r="556" spans="1:6" s="1" customFormat="1" ht="47.25">
      <c r="A556" s="27" t="s">
        <v>90</v>
      </c>
      <c r="B556" s="22" t="s">
        <v>132</v>
      </c>
      <c r="C556" s="22"/>
      <c r="D556" s="21">
        <v>190000</v>
      </c>
      <c r="E556" s="21">
        <v>190000</v>
      </c>
      <c r="F556" s="21">
        <v>190000</v>
      </c>
    </row>
    <row r="557" spans="1:6" s="1" customFormat="1" ht="31.5">
      <c r="A557" s="27" t="s">
        <v>265</v>
      </c>
      <c r="B557" s="22" t="s">
        <v>132</v>
      </c>
      <c r="C557" s="22" t="s">
        <v>13</v>
      </c>
      <c r="D557" s="21">
        <v>190000</v>
      </c>
      <c r="E557" s="21">
        <v>190000</v>
      </c>
      <c r="F557" s="21">
        <v>190000</v>
      </c>
    </row>
    <row r="558" spans="1:6" s="9" customFormat="1" ht="35.25" customHeight="1">
      <c r="A558" s="27" t="s">
        <v>20</v>
      </c>
      <c r="B558" s="22" t="s">
        <v>132</v>
      </c>
      <c r="C558" s="22" t="s">
        <v>175</v>
      </c>
      <c r="D558" s="21">
        <v>190000</v>
      </c>
      <c r="E558" s="21">
        <v>190000</v>
      </c>
      <c r="F558" s="21">
        <v>190000</v>
      </c>
    </row>
    <row r="559" spans="1:6" s="1" customFormat="1" ht="63">
      <c r="A559" s="27" t="s">
        <v>157</v>
      </c>
      <c r="B559" s="22" t="s">
        <v>398</v>
      </c>
      <c r="C559" s="22"/>
      <c r="D559" s="21">
        <v>27000000</v>
      </c>
      <c r="E559" s="21">
        <v>27000000</v>
      </c>
      <c r="F559" s="21">
        <v>26205661.72</v>
      </c>
    </row>
    <row r="560" spans="1:6" s="1" customFormat="1" ht="78.75">
      <c r="A560" s="27" t="s">
        <v>170</v>
      </c>
      <c r="B560" s="22" t="s">
        <v>398</v>
      </c>
      <c r="C560" s="22" t="s">
        <v>17</v>
      </c>
      <c r="D560" s="21">
        <v>24800000</v>
      </c>
      <c r="E560" s="21">
        <v>24800000</v>
      </c>
      <c r="F560" s="21">
        <v>24122070.49</v>
      </c>
    </row>
    <row r="561" spans="1:6" s="1" customFormat="1" ht="15.75">
      <c r="A561" s="27" t="s">
        <v>177</v>
      </c>
      <c r="B561" s="22" t="s">
        <v>398</v>
      </c>
      <c r="C561" s="22" t="s">
        <v>148</v>
      </c>
      <c r="D561" s="21">
        <v>24800000</v>
      </c>
      <c r="E561" s="21">
        <v>24800000</v>
      </c>
      <c r="F561" s="21">
        <v>24122070.49</v>
      </c>
    </row>
    <row r="562" spans="1:6" s="1" customFormat="1" ht="31.5">
      <c r="A562" s="27" t="s">
        <v>265</v>
      </c>
      <c r="B562" s="22" t="s">
        <v>398</v>
      </c>
      <c r="C562" s="22" t="s">
        <v>13</v>
      </c>
      <c r="D562" s="21">
        <v>2030200</v>
      </c>
      <c r="E562" s="21">
        <v>2030200</v>
      </c>
      <c r="F562" s="21">
        <v>1952841.23</v>
      </c>
    </row>
    <row r="563" spans="1:6" s="1" customFormat="1" ht="36.75" customHeight="1">
      <c r="A563" s="27" t="s">
        <v>20</v>
      </c>
      <c r="B563" s="22" t="s">
        <v>398</v>
      </c>
      <c r="C563" s="22" t="s">
        <v>175</v>
      </c>
      <c r="D563" s="21">
        <v>2030200</v>
      </c>
      <c r="E563" s="21">
        <v>2030200</v>
      </c>
      <c r="F563" s="21">
        <v>1952841.23</v>
      </c>
    </row>
    <row r="564" spans="1:6" s="1" customFormat="1" ht="15.75">
      <c r="A564" s="27" t="s">
        <v>172</v>
      </c>
      <c r="B564" s="22" t="s">
        <v>398</v>
      </c>
      <c r="C564" s="22" t="s">
        <v>16</v>
      </c>
      <c r="D564" s="21">
        <v>169800</v>
      </c>
      <c r="E564" s="21">
        <v>169800</v>
      </c>
      <c r="F564" s="21">
        <v>130750</v>
      </c>
    </row>
    <row r="565" spans="1:6" s="1" customFormat="1" ht="15.75">
      <c r="A565" s="27" t="s">
        <v>173</v>
      </c>
      <c r="B565" s="22" t="s">
        <v>398</v>
      </c>
      <c r="C565" s="22" t="s">
        <v>176</v>
      </c>
      <c r="D565" s="21">
        <v>169800</v>
      </c>
      <c r="E565" s="21">
        <v>169800</v>
      </c>
      <c r="F565" s="21">
        <v>130750</v>
      </c>
    </row>
    <row r="566" spans="1:6" s="10" customFormat="1" ht="63">
      <c r="A566" s="27" t="s">
        <v>263</v>
      </c>
      <c r="B566" s="22" t="s">
        <v>399</v>
      </c>
      <c r="C566" s="22"/>
      <c r="D566" s="21">
        <v>400000</v>
      </c>
      <c r="E566" s="21">
        <v>400000</v>
      </c>
      <c r="F566" s="21">
        <v>177737.25</v>
      </c>
    </row>
    <row r="567" spans="1:6" s="10" customFormat="1" ht="31.5">
      <c r="A567" s="27" t="s">
        <v>265</v>
      </c>
      <c r="B567" s="22" t="s">
        <v>399</v>
      </c>
      <c r="C567" s="22" t="s">
        <v>13</v>
      </c>
      <c r="D567" s="21">
        <v>400000</v>
      </c>
      <c r="E567" s="21">
        <v>400000</v>
      </c>
      <c r="F567" s="21">
        <v>177737.25</v>
      </c>
    </row>
    <row r="568" spans="1:6" s="10" customFormat="1" ht="31.5">
      <c r="A568" s="27" t="s">
        <v>20</v>
      </c>
      <c r="B568" s="22" t="s">
        <v>399</v>
      </c>
      <c r="C568" s="22" t="s">
        <v>175</v>
      </c>
      <c r="D568" s="21">
        <v>400000</v>
      </c>
      <c r="E568" s="21">
        <v>400000</v>
      </c>
      <c r="F568" s="21">
        <v>177737.25</v>
      </c>
    </row>
    <row r="569" spans="1:6" s="10" customFormat="1" ht="47.25">
      <c r="A569" s="26" t="s">
        <v>91</v>
      </c>
      <c r="B569" s="24" t="s">
        <v>133</v>
      </c>
      <c r="C569" s="24"/>
      <c r="D569" s="23">
        <f>D570</f>
        <v>3000000</v>
      </c>
      <c r="E569" s="23">
        <f>E570</f>
        <v>3000000</v>
      </c>
      <c r="F569" s="23">
        <f>F570</f>
        <v>990312.98</v>
      </c>
    </row>
    <row r="570" spans="1:6" s="10" customFormat="1" ht="30.75" customHeight="1">
      <c r="A570" s="27" t="s">
        <v>92</v>
      </c>
      <c r="B570" s="22" t="s">
        <v>134</v>
      </c>
      <c r="C570" s="22"/>
      <c r="D570" s="21">
        <v>3000000</v>
      </c>
      <c r="E570" s="21">
        <v>3000000</v>
      </c>
      <c r="F570" s="21">
        <v>990312.98</v>
      </c>
    </row>
    <row r="571" spans="1:6" s="10" customFormat="1" ht="31.5">
      <c r="A571" s="27" t="s">
        <v>165</v>
      </c>
      <c r="B571" s="22" t="s">
        <v>134</v>
      </c>
      <c r="C571" s="22" t="s">
        <v>15</v>
      </c>
      <c r="D571" s="21">
        <v>3000000</v>
      </c>
      <c r="E571" s="21">
        <v>3000000</v>
      </c>
      <c r="F571" s="21">
        <v>990312.98</v>
      </c>
    </row>
    <row r="572" spans="1:6" s="10" customFormat="1" ht="15.75">
      <c r="A572" s="27" t="s">
        <v>166</v>
      </c>
      <c r="B572" s="22" t="s">
        <v>134</v>
      </c>
      <c r="C572" s="22" t="s">
        <v>146</v>
      </c>
      <c r="D572" s="21">
        <v>3000000</v>
      </c>
      <c r="E572" s="21">
        <v>3000000</v>
      </c>
      <c r="F572" s="21">
        <v>990312.98</v>
      </c>
    </row>
    <row r="573" spans="1:6" s="10" customFormat="1" ht="15.75">
      <c r="A573" s="26" t="s">
        <v>9</v>
      </c>
      <c r="B573" s="24" t="s">
        <v>484</v>
      </c>
      <c r="C573" s="24"/>
      <c r="D573" s="23">
        <f>SUM(D574,D622,D629,D675,D685,D698)</f>
        <v>530943440.80999994</v>
      </c>
      <c r="E573" s="23">
        <f>SUM(E574,E622,E629,E675,E685,E698)</f>
        <v>529377240.80999994</v>
      </c>
      <c r="F573" s="23">
        <f>SUM(F574,F622,F629,F675,F685,F698)</f>
        <v>489681941.99</v>
      </c>
    </row>
    <row r="574" spans="1:6" ht="31.5">
      <c r="A574" s="26" t="s">
        <v>425</v>
      </c>
      <c r="B574" s="24" t="s">
        <v>485</v>
      </c>
      <c r="C574" s="24"/>
      <c r="D574" s="23">
        <f>SUM(D575,D578,D581,D586,D593,D600,D607,D614,D617)</f>
        <v>214065228</v>
      </c>
      <c r="E574" s="23">
        <f>SUM(E575,E578,E581,E586,E593,E600,E607,E614,E617)</f>
        <v>212409028</v>
      </c>
      <c r="F574" s="23">
        <f>SUM(F575,F578,F581,F586,F593,F600,F607,F614,F617)</f>
        <v>200290429.20000002</v>
      </c>
    </row>
    <row r="575" spans="1:6" ht="47.25">
      <c r="A575" s="28" t="s">
        <v>528</v>
      </c>
      <c r="B575" s="29" t="s">
        <v>529</v>
      </c>
      <c r="C575" s="24"/>
      <c r="D575" s="21">
        <v>1656200</v>
      </c>
      <c r="E575" s="21">
        <v>0</v>
      </c>
      <c r="F575" s="21">
        <v>0</v>
      </c>
    </row>
    <row r="576" spans="1:6" ht="66" customHeight="1">
      <c r="A576" s="30" t="s">
        <v>170</v>
      </c>
      <c r="B576" s="29" t="s">
        <v>529</v>
      </c>
      <c r="C576" s="31" t="s">
        <v>17</v>
      </c>
      <c r="D576" s="21">
        <v>1656200</v>
      </c>
      <c r="E576" s="21">
        <v>0</v>
      </c>
      <c r="F576" s="21">
        <v>0</v>
      </c>
    </row>
    <row r="577" spans="1:6" ht="31.5">
      <c r="A577" s="30" t="s">
        <v>171</v>
      </c>
      <c r="B577" s="29" t="s">
        <v>529</v>
      </c>
      <c r="C577" s="31" t="s">
        <v>174</v>
      </c>
      <c r="D577" s="21">
        <v>1656200</v>
      </c>
      <c r="E577" s="21">
        <v>0</v>
      </c>
      <c r="F577" s="21">
        <v>0</v>
      </c>
    </row>
    <row r="578" spans="1:6" s="1" customFormat="1" ht="18.75" customHeight="1">
      <c r="A578" s="27" t="s">
        <v>202</v>
      </c>
      <c r="B578" s="22" t="s">
        <v>447</v>
      </c>
      <c r="C578" s="22"/>
      <c r="D578" s="21">
        <v>318689</v>
      </c>
      <c r="E578" s="21">
        <v>318689</v>
      </c>
      <c r="F578" s="21">
        <v>318689</v>
      </c>
    </row>
    <row r="579" spans="1:6" s="1" customFormat="1" ht="31.5">
      <c r="A579" s="27" t="s">
        <v>265</v>
      </c>
      <c r="B579" s="22" t="s">
        <v>447</v>
      </c>
      <c r="C579" s="22" t="s">
        <v>13</v>
      </c>
      <c r="D579" s="21">
        <v>318689</v>
      </c>
      <c r="E579" s="21">
        <v>318689</v>
      </c>
      <c r="F579" s="21">
        <v>318689</v>
      </c>
    </row>
    <row r="580" spans="1:6" s="1" customFormat="1" ht="32.25" customHeight="1">
      <c r="A580" s="27" t="s">
        <v>20</v>
      </c>
      <c r="B580" s="22" t="s">
        <v>447</v>
      </c>
      <c r="C580" s="22" t="s">
        <v>175</v>
      </c>
      <c r="D580" s="21">
        <v>318689</v>
      </c>
      <c r="E580" s="21">
        <v>318689</v>
      </c>
      <c r="F580" s="21">
        <v>318689</v>
      </c>
    </row>
    <row r="581" spans="1:6" s="1" customFormat="1" ht="31.5">
      <c r="A581" s="27" t="s">
        <v>93</v>
      </c>
      <c r="B581" s="22" t="s">
        <v>446</v>
      </c>
      <c r="C581" s="22"/>
      <c r="D581" s="21">
        <v>4039798</v>
      </c>
      <c r="E581" s="21">
        <v>4039798</v>
      </c>
      <c r="F581" s="21">
        <v>3741453.92</v>
      </c>
    </row>
    <row r="582" spans="1:6" s="1" customFormat="1" ht="67.5" customHeight="1">
      <c r="A582" s="27" t="s">
        <v>170</v>
      </c>
      <c r="B582" s="22" t="s">
        <v>446</v>
      </c>
      <c r="C582" s="22" t="s">
        <v>17</v>
      </c>
      <c r="D582" s="21">
        <v>3755050</v>
      </c>
      <c r="E582" s="21">
        <v>3755050</v>
      </c>
      <c r="F582" s="21">
        <v>3470254.02</v>
      </c>
    </row>
    <row r="583" spans="1:6" s="1" customFormat="1" ht="31.5">
      <c r="A583" s="27" t="s">
        <v>171</v>
      </c>
      <c r="B583" s="22" t="s">
        <v>446</v>
      </c>
      <c r="C583" s="22" t="s">
        <v>174</v>
      </c>
      <c r="D583" s="21">
        <v>3755050</v>
      </c>
      <c r="E583" s="21">
        <v>3755050</v>
      </c>
      <c r="F583" s="21">
        <v>3470254.02</v>
      </c>
    </row>
    <row r="584" spans="1:6" ht="31.5">
      <c r="A584" s="27" t="s">
        <v>265</v>
      </c>
      <c r="B584" s="22" t="s">
        <v>446</v>
      </c>
      <c r="C584" s="22" t="s">
        <v>13</v>
      </c>
      <c r="D584" s="21">
        <v>284748</v>
      </c>
      <c r="E584" s="21">
        <v>284748</v>
      </c>
      <c r="F584" s="21">
        <v>271199.9</v>
      </c>
    </row>
    <row r="585" spans="1:6" s="1" customFormat="1" ht="31.5">
      <c r="A585" s="27" t="s">
        <v>20</v>
      </c>
      <c r="B585" s="22" t="s">
        <v>446</v>
      </c>
      <c r="C585" s="22" t="s">
        <v>175</v>
      </c>
      <c r="D585" s="21">
        <v>284748</v>
      </c>
      <c r="E585" s="21">
        <v>284748</v>
      </c>
      <c r="F585" s="21">
        <v>271199.9</v>
      </c>
    </row>
    <row r="586" spans="1:6" s="1" customFormat="1" ht="31.5">
      <c r="A586" s="27" t="s">
        <v>240</v>
      </c>
      <c r="B586" s="22" t="s">
        <v>406</v>
      </c>
      <c r="C586" s="22"/>
      <c r="D586" s="21">
        <v>24050000</v>
      </c>
      <c r="E586" s="21">
        <v>24050000</v>
      </c>
      <c r="F586" s="21">
        <v>21150502.58</v>
      </c>
    </row>
    <row r="587" spans="1:6" s="1" customFormat="1" ht="66.75" customHeight="1">
      <c r="A587" s="27" t="s">
        <v>170</v>
      </c>
      <c r="B587" s="22" t="s">
        <v>406</v>
      </c>
      <c r="C587" s="22" t="s">
        <v>17</v>
      </c>
      <c r="D587" s="21">
        <v>20105000</v>
      </c>
      <c r="E587" s="21">
        <v>20105000</v>
      </c>
      <c r="F587" s="21">
        <v>19245363.86</v>
      </c>
    </row>
    <row r="588" spans="1:6" s="1" customFormat="1" ht="31.5">
      <c r="A588" s="27" t="s">
        <v>171</v>
      </c>
      <c r="B588" s="22" t="s">
        <v>406</v>
      </c>
      <c r="C588" s="22" t="s">
        <v>174</v>
      </c>
      <c r="D588" s="21">
        <v>20105000</v>
      </c>
      <c r="E588" s="21">
        <v>20105000</v>
      </c>
      <c r="F588" s="21">
        <v>19245363.86</v>
      </c>
    </row>
    <row r="589" spans="1:6" s="1" customFormat="1" ht="17.25" customHeight="1">
      <c r="A589" s="27" t="s">
        <v>265</v>
      </c>
      <c r="B589" s="22" t="s">
        <v>406</v>
      </c>
      <c r="C589" s="22" t="s">
        <v>13</v>
      </c>
      <c r="D589" s="21">
        <v>3935000</v>
      </c>
      <c r="E589" s="21">
        <v>3935000</v>
      </c>
      <c r="F589" s="21">
        <v>1903429.83</v>
      </c>
    </row>
    <row r="590" spans="1:6" s="1" customFormat="1" ht="30" customHeight="1">
      <c r="A590" s="27" t="s">
        <v>20</v>
      </c>
      <c r="B590" s="22" t="s">
        <v>406</v>
      </c>
      <c r="C590" s="22" t="s">
        <v>175</v>
      </c>
      <c r="D590" s="21">
        <v>3935000</v>
      </c>
      <c r="E590" s="21">
        <v>3935000</v>
      </c>
      <c r="F590" s="21">
        <v>1903429.83</v>
      </c>
    </row>
    <row r="591" spans="1:6" ht="15.75">
      <c r="A591" s="27" t="s">
        <v>172</v>
      </c>
      <c r="B591" s="22" t="s">
        <v>10</v>
      </c>
      <c r="C591" s="22" t="s">
        <v>16</v>
      </c>
      <c r="D591" s="21">
        <v>10000</v>
      </c>
      <c r="E591" s="21">
        <v>10000</v>
      </c>
      <c r="F591" s="21">
        <v>1708.89</v>
      </c>
    </row>
    <row r="592" spans="1:6" s="1" customFormat="1" ht="15.75">
      <c r="A592" s="27" t="s">
        <v>173</v>
      </c>
      <c r="B592" s="22" t="s">
        <v>406</v>
      </c>
      <c r="C592" s="22" t="s">
        <v>176</v>
      </c>
      <c r="D592" s="21">
        <v>10000</v>
      </c>
      <c r="E592" s="21">
        <v>10000</v>
      </c>
      <c r="F592" s="21">
        <v>1708.89</v>
      </c>
    </row>
    <row r="593" spans="1:6" s="1" customFormat="1" ht="31.5">
      <c r="A593" s="27" t="s">
        <v>241</v>
      </c>
      <c r="B593" s="22" t="s">
        <v>407</v>
      </c>
      <c r="C593" s="22"/>
      <c r="D593" s="21">
        <v>9315000</v>
      </c>
      <c r="E593" s="21">
        <v>9315000</v>
      </c>
      <c r="F593" s="21">
        <v>9299002.59</v>
      </c>
    </row>
    <row r="594" spans="1:6" s="1" customFormat="1" ht="68.25" customHeight="1">
      <c r="A594" s="27" t="s">
        <v>170</v>
      </c>
      <c r="B594" s="22" t="s">
        <v>407</v>
      </c>
      <c r="C594" s="22" t="s">
        <v>17</v>
      </c>
      <c r="D594" s="21">
        <v>7225001</v>
      </c>
      <c r="E594" s="21">
        <v>7225001</v>
      </c>
      <c r="F594" s="21">
        <v>7224998.64</v>
      </c>
    </row>
    <row r="595" spans="1:6" s="1" customFormat="1" ht="31.5">
      <c r="A595" s="27" t="s">
        <v>171</v>
      </c>
      <c r="B595" s="22" t="s">
        <v>407</v>
      </c>
      <c r="C595" s="22" t="s">
        <v>174</v>
      </c>
      <c r="D595" s="21">
        <v>7225001</v>
      </c>
      <c r="E595" s="21">
        <v>7225001</v>
      </c>
      <c r="F595" s="21">
        <v>7224998.64</v>
      </c>
    </row>
    <row r="596" spans="1:6" s="1" customFormat="1" ht="31.5">
      <c r="A596" s="27" t="s">
        <v>265</v>
      </c>
      <c r="B596" s="22" t="s">
        <v>407</v>
      </c>
      <c r="C596" s="22" t="s">
        <v>13</v>
      </c>
      <c r="D596" s="21">
        <v>2060299</v>
      </c>
      <c r="E596" s="21">
        <v>2060299</v>
      </c>
      <c r="F596" s="21">
        <v>2044381.98</v>
      </c>
    </row>
    <row r="597" spans="1:6" s="1" customFormat="1" ht="32.25" customHeight="1">
      <c r="A597" s="27" t="s">
        <v>20</v>
      </c>
      <c r="B597" s="22" t="s">
        <v>407</v>
      </c>
      <c r="C597" s="22" t="s">
        <v>175</v>
      </c>
      <c r="D597" s="21">
        <v>2060299</v>
      </c>
      <c r="E597" s="21">
        <v>2060299</v>
      </c>
      <c r="F597" s="21">
        <v>2044381.98</v>
      </c>
    </row>
    <row r="598" spans="1:6" s="1" customFormat="1" ht="15.75">
      <c r="A598" s="27" t="s">
        <v>172</v>
      </c>
      <c r="B598" s="22" t="s">
        <v>407</v>
      </c>
      <c r="C598" s="22" t="s">
        <v>16</v>
      </c>
      <c r="D598" s="21">
        <v>29700</v>
      </c>
      <c r="E598" s="21">
        <v>29700</v>
      </c>
      <c r="F598" s="21">
        <v>29621.97</v>
      </c>
    </row>
    <row r="599" spans="1:6" s="1" customFormat="1" ht="15.75">
      <c r="A599" s="27" t="s">
        <v>173</v>
      </c>
      <c r="B599" s="22" t="s">
        <v>407</v>
      </c>
      <c r="C599" s="22" t="s">
        <v>176</v>
      </c>
      <c r="D599" s="21">
        <v>29700</v>
      </c>
      <c r="E599" s="21">
        <v>29700</v>
      </c>
      <c r="F599" s="21">
        <v>29621.97</v>
      </c>
    </row>
    <row r="600" spans="1:6" s="1" customFormat="1" ht="47.25">
      <c r="A600" s="27" t="s">
        <v>239</v>
      </c>
      <c r="B600" s="22" t="s">
        <v>408</v>
      </c>
      <c r="C600" s="22"/>
      <c r="D600" s="21">
        <v>144989740</v>
      </c>
      <c r="E600" s="21">
        <v>144989740</v>
      </c>
      <c r="F600" s="21">
        <v>137259707.18</v>
      </c>
    </row>
    <row r="601" spans="1:6" s="1" customFormat="1" ht="67.5" customHeight="1">
      <c r="A601" s="27" t="s">
        <v>170</v>
      </c>
      <c r="B601" s="22" t="s">
        <v>408</v>
      </c>
      <c r="C601" s="22" t="s">
        <v>17</v>
      </c>
      <c r="D601" s="21">
        <v>126008000</v>
      </c>
      <c r="E601" s="21">
        <v>126008000</v>
      </c>
      <c r="F601" s="21">
        <v>123869568.26</v>
      </c>
    </row>
    <row r="602" spans="1:6" s="1" customFormat="1" ht="31.5">
      <c r="A602" s="27" t="s">
        <v>171</v>
      </c>
      <c r="B602" s="22" t="s">
        <v>408</v>
      </c>
      <c r="C602" s="22" t="s">
        <v>174</v>
      </c>
      <c r="D602" s="21">
        <v>126008000</v>
      </c>
      <c r="E602" s="21">
        <v>126008000</v>
      </c>
      <c r="F602" s="21">
        <v>123869568.26</v>
      </c>
    </row>
    <row r="603" spans="1:6" s="1" customFormat="1" ht="31.5">
      <c r="A603" s="27" t="s">
        <v>265</v>
      </c>
      <c r="B603" s="22" t="s">
        <v>408</v>
      </c>
      <c r="C603" s="22" t="s">
        <v>13</v>
      </c>
      <c r="D603" s="21">
        <v>18833740</v>
      </c>
      <c r="E603" s="21">
        <v>18833740</v>
      </c>
      <c r="F603" s="21">
        <v>13343577.83</v>
      </c>
    </row>
    <row r="604" spans="1:6" s="1" customFormat="1" ht="31.5">
      <c r="A604" s="27" t="s">
        <v>20</v>
      </c>
      <c r="B604" s="22" t="s">
        <v>408</v>
      </c>
      <c r="C604" s="22" t="s">
        <v>175</v>
      </c>
      <c r="D604" s="21">
        <v>18833740</v>
      </c>
      <c r="E604" s="21">
        <v>18833740</v>
      </c>
      <c r="F604" s="21">
        <v>13343577.83</v>
      </c>
    </row>
    <row r="605" spans="1:6" s="1" customFormat="1" ht="15.75">
      <c r="A605" s="27" t="s">
        <v>172</v>
      </c>
      <c r="B605" s="22" t="s">
        <v>408</v>
      </c>
      <c r="C605" s="22" t="s">
        <v>16</v>
      </c>
      <c r="D605" s="21">
        <v>148000</v>
      </c>
      <c r="E605" s="21">
        <v>148000</v>
      </c>
      <c r="F605" s="21">
        <v>46561.09</v>
      </c>
    </row>
    <row r="606" spans="1:6" s="1" customFormat="1" ht="15.75">
      <c r="A606" s="27" t="s">
        <v>173</v>
      </c>
      <c r="B606" s="22" t="s">
        <v>408</v>
      </c>
      <c r="C606" s="22" t="s">
        <v>176</v>
      </c>
      <c r="D606" s="21">
        <v>148000</v>
      </c>
      <c r="E606" s="21">
        <v>148000</v>
      </c>
      <c r="F606" s="21">
        <v>46561.09</v>
      </c>
    </row>
    <row r="607" spans="1:6" s="1" customFormat="1" ht="31.5" customHeight="1">
      <c r="A607" s="27" t="s">
        <v>242</v>
      </c>
      <c r="B607" s="22" t="s">
        <v>409</v>
      </c>
      <c r="C607" s="22"/>
      <c r="D607" s="21">
        <v>24824000</v>
      </c>
      <c r="E607" s="21">
        <v>24824000</v>
      </c>
      <c r="F607" s="21">
        <v>23649272.93</v>
      </c>
    </row>
    <row r="608" spans="1:6" s="1" customFormat="1" ht="66" customHeight="1">
      <c r="A608" s="27" t="s">
        <v>170</v>
      </c>
      <c r="B608" s="22" t="s">
        <v>409</v>
      </c>
      <c r="C608" s="22" t="s">
        <v>17</v>
      </c>
      <c r="D608" s="21">
        <v>21168000</v>
      </c>
      <c r="E608" s="21">
        <v>21168000</v>
      </c>
      <c r="F608" s="21">
        <v>20991005.24</v>
      </c>
    </row>
    <row r="609" spans="1:6" s="1" customFormat="1" ht="31.5">
      <c r="A609" s="27" t="s">
        <v>171</v>
      </c>
      <c r="B609" s="22" t="s">
        <v>409</v>
      </c>
      <c r="C609" s="22" t="s">
        <v>174</v>
      </c>
      <c r="D609" s="21">
        <v>21168000</v>
      </c>
      <c r="E609" s="21">
        <v>21168000</v>
      </c>
      <c r="F609" s="21">
        <v>20991005.24</v>
      </c>
    </row>
    <row r="610" spans="1:6" s="1" customFormat="1" ht="31.5">
      <c r="A610" s="27" t="s">
        <v>265</v>
      </c>
      <c r="B610" s="22" t="s">
        <v>409</v>
      </c>
      <c r="C610" s="22" t="s">
        <v>13</v>
      </c>
      <c r="D610" s="21">
        <v>3606000</v>
      </c>
      <c r="E610" s="21">
        <v>3606000</v>
      </c>
      <c r="F610" s="21">
        <v>2635968.14</v>
      </c>
    </row>
    <row r="611" spans="1:6" s="1" customFormat="1" ht="31.5">
      <c r="A611" s="27" t="s">
        <v>20</v>
      </c>
      <c r="B611" s="22" t="s">
        <v>409</v>
      </c>
      <c r="C611" s="22" t="s">
        <v>175</v>
      </c>
      <c r="D611" s="21">
        <v>3606000</v>
      </c>
      <c r="E611" s="21">
        <v>3606000</v>
      </c>
      <c r="F611" s="21">
        <v>2635968.14</v>
      </c>
    </row>
    <row r="612" spans="1:6" s="1" customFormat="1" ht="15.75">
      <c r="A612" s="27" t="s">
        <v>172</v>
      </c>
      <c r="B612" s="22" t="s">
        <v>409</v>
      </c>
      <c r="C612" s="22" t="s">
        <v>16</v>
      </c>
      <c r="D612" s="21">
        <v>50000</v>
      </c>
      <c r="E612" s="21">
        <v>50000</v>
      </c>
      <c r="F612" s="21">
        <v>22299.55</v>
      </c>
    </row>
    <row r="613" spans="1:6" s="1" customFormat="1" ht="15.75">
      <c r="A613" s="27" t="s">
        <v>173</v>
      </c>
      <c r="B613" s="22" t="s">
        <v>409</v>
      </c>
      <c r="C613" s="22" t="s">
        <v>176</v>
      </c>
      <c r="D613" s="21">
        <v>50000</v>
      </c>
      <c r="E613" s="21">
        <v>50000</v>
      </c>
      <c r="F613" s="21">
        <v>22299.55</v>
      </c>
    </row>
    <row r="614" spans="1:6" s="1" customFormat="1" ht="47.25">
      <c r="A614" s="27" t="s">
        <v>479</v>
      </c>
      <c r="B614" s="22" t="s">
        <v>478</v>
      </c>
      <c r="C614" s="22"/>
      <c r="D614" s="21">
        <v>771800</v>
      </c>
      <c r="E614" s="21">
        <v>771800</v>
      </c>
      <c r="F614" s="21">
        <v>771800</v>
      </c>
    </row>
    <row r="615" spans="1:6" s="1" customFormat="1" ht="78.75">
      <c r="A615" s="27" t="s">
        <v>170</v>
      </c>
      <c r="B615" s="22" t="s">
        <v>478</v>
      </c>
      <c r="C615" s="22" t="s">
        <v>17</v>
      </c>
      <c r="D615" s="21">
        <v>771800</v>
      </c>
      <c r="E615" s="21">
        <v>771800</v>
      </c>
      <c r="F615" s="21">
        <v>771800</v>
      </c>
    </row>
    <row r="616" spans="1:6" s="1" customFormat="1" ht="31.5">
      <c r="A616" s="27" t="s">
        <v>171</v>
      </c>
      <c r="B616" s="22" t="s">
        <v>478</v>
      </c>
      <c r="C616" s="22" t="s">
        <v>174</v>
      </c>
      <c r="D616" s="21">
        <v>771800</v>
      </c>
      <c r="E616" s="21">
        <v>771800</v>
      </c>
      <c r="F616" s="21">
        <v>771800</v>
      </c>
    </row>
    <row r="617" spans="1:6" s="1" customFormat="1" ht="31.5">
      <c r="A617" s="27" t="s">
        <v>203</v>
      </c>
      <c r="B617" s="22" t="s">
        <v>448</v>
      </c>
      <c r="C617" s="22"/>
      <c r="D617" s="21">
        <v>4100001</v>
      </c>
      <c r="E617" s="21">
        <v>4100001</v>
      </c>
      <c r="F617" s="21">
        <v>4100001</v>
      </c>
    </row>
    <row r="618" spans="1:6" s="1" customFormat="1" ht="78.75">
      <c r="A618" s="27" t="s">
        <v>170</v>
      </c>
      <c r="B618" s="22" t="s">
        <v>448</v>
      </c>
      <c r="C618" s="22" t="s">
        <v>17</v>
      </c>
      <c r="D618" s="21">
        <v>3450221.54</v>
      </c>
      <c r="E618" s="21">
        <v>3450221.54</v>
      </c>
      <c r="F618" s="21">
        <v>3450221.54</v>
      </c>
    </row>
    <row r="619" spans="1:6" s="1" customFormat="1" ht="31.5">
      <c r="A619" s="27" t="s">
        <v>171</v>
      </c>
      <c r="B619" s="22" t="s">
        <v>448</v>
      </c>
      <c r="C619" s="22" t="s">
        <v>174</v>
      </c>
      <c r="D619" s="21">
        <v>3450221.54</v>
      </c>
      <c r="E619" s="21">
        <v>3450221.54</v>
      </c>
      <c r="F619" s="21">
        <v>3450221.54</v>
      </c>
    </row>
    <row r="620" spans="1:6" s="1" customFormat="1" ht="31.5">
      <c r="A620" s="27" t="s">
        <v>265</v>
      </c>
      <c r="B620" s="22" t="s">
        <v>448</v>
      </c>
      <c r="C620" s="22" t="s">
        <v>13</v>
      </c>
      <c r="D620" s="21">
        <v>649779.46</v>
      </c>
      <c r="E620" s="21">
        <v>649779.46</v>
      </c>
      <c r="F620" s="21">
        <v>649779.46</v>
      </c>
    </row>
    <row r="621" spans="1:6" s="1" customFormat="1" ht="31.5">
      <c r="A621" s="27" t="s">
        <v>20</v>
      </c>
      <c r="B621" s="22" t="s">
        <v>448</v>
      </c>
      <c r="C621" s="22" t="s">
        <v>175</v>
      </c>
      <c r="D621" s="21">
        <v>649779.46</v>
      </c>
      <c r="E621" s="21">
        <v>649779.46</v>
      </c>
      <c r="F621" s="21">
        <v>649779.46</v>
      </c>
    </row>
    <row r="622" spans="1:6" ht="15.75">
      <c r="A622" s="26" t="s">
        <v>188</v>
      </c>
      <c r="B622" s="24" t="s">
        <v>486</v>
      </c>
      <c r="C622" s="24"/>
      <c r="D622" s="23">
        <f>SUM(D623,D626)</f>
        <v>10000000</v>
      </c>
      <c r="E622" s="23">
        <f>SUM(E623,E626)</f>
        <v>10000000</v>
      </c>
      <c r="F622" s="23">
        <f>SUM(F623,F626)</f>
        <v>0</v>
      </c>
    </row>
    <row r="623" spans="1:6" s="1" customFormat="1" ht="18" customHeight="1">
      <c r="A623" s="27" t="s">
        <v>178</v>
      </c>
      <c r="B623" s="22" t="s">
        <v>410</v>
      </c>
      <c r="C623" s="22"/>
      <c r="D623" s="21">
        <v>7200000</v>
      </c>
      <c r="E623" s="21">
        <v>7200000</v>
      </c>
      <c r="F623" s="21">
        <v>0</v>
      </c>
    </row>
    <row r="624" spans="1:6" ht="18" customHeight="1">
      <c r="A624" s="27" t="s">
        <v>172</v>
      </c>
      <c r="B624" s="22" t="s">
        <v>410</v>
      </c>
      <c r="C624" s="22" t="s">
        <v>16</v>
      </c>
      <c r="D624" s="21">
        <v>7200000</v>
      </c>
      <c r="E624" s="21">
        <v>7200000</v>
      </c>
      <c r="F624" s="21">
        <v>0</v>
      </c>
    </row>
    <row r="625" spans="1:6" ht="15.75">
      <c r="A625" s="27" t="s">
        <v>187</v>
      </c>
      <c r="B625" s="22" t="s">
        <v>410</v>
      </c>
      <c r="C625" s="22" t="s">
        <v>151</v>
      </c>
      <c r="D625" s="21">
        <v>7200000</v>
      </c>
      <c r="E625" s="21">
        <v>7200000</v>
      </c>
      <c r="F625" s="21">
        <v>0</v>
      </c>
    </row>
    <row r="626" spans="1:6" s="1" customFormat="1" ht="47.25">
      <c r="A626" s="27" t="s">
        <v>200</v>
      </c>
      <c r="B626" s="22" t="s">
        <v>411</v>
      </c>
      <c r="C626" s="22"/>
      <c r="D626" s="21">
        <v>2800000</v>
      </c>
      <c r="E626" s="21">
        <v>2800000</v>
      </c>
      <c r="F626" s="21">
        <v>0</v>
      </c>
    </row>
    <row r="627" spans="1:6" ht="15.75">
      <c r="A627" s="27" t="s">
        <v>172</v>
      </c>
      <c r="B627" s="22" t="s">
        <v>411</v>
      </c>
      <c r="C627" s="22" t="s">
        <v>16</v>
      </c>
      <c r="D627" s="21">
        <v>2800000</v>
      </c>
      <c r="E627" s="21">
        <v>2800000</v>
      </c>
      <c r="F627" s="21">
        <v>0</v>
      </c>
    </row>
    <row r="628" spans="1:6" s="1" customFormat="1" ht="20.25" customHeight="1">
      <c r="A628" s="27" t="s">
        <v>187</v>
      </c>
      <c r="B628" s="22" t="s">
        <v>411</v>
      </c>
      <c r="C628" s="22" t="s">
        <v>151</v>
      </c>
      <c r="D628" s="21">
        <v>2800000</v>
      </c>
      <c r="E628" s="21">
        <v>2800000</v>
      </c>
      <c r="F628" s="21">
        <v>0</v>
      </c>
    </row>
    <row r="629" spans="1:6" ht="35.25" customHeight="1">
      <c r="A629" s="26" t="s">
        <v>426</v>
      </c>
      <c r="B629" s="24" t="s">
        <v>487</v>
      </c>
      <c r="C629" s="24"/>
      <c r="D629" s="23">
        <f>SUM(D630,D633,D636,D639,D642,D645,D648,D651,D654,D657,D660,D663,D669,D672,D666)</f>
        <v>180265705.91</v>
      </c>
      <c r="E629" s="23">
        <f>SUM(E630,E633,E636,E639,E642,E645,E648,E651,E654,E657,E660,E663,E669,E672,E666)</f>
        <v>180265705.91</v>
      </c>
      <c r="F629" s="23">
        <f>SUM(F630,F633,F636,F639,F642,F645,F648,F651,F654,F657,F660,F663,F669,F672,F666)</f>
        <v>177609001.57</v>
      </c>
    </row>
    <row r="630" spans="1:6" s="1" customFormat="1" ht="47.25">
      <c r="A630" s="27" t="s">
        <v>179</v>
      </c>
      <c r="B630" s="22" t="s">
        <v>412</v>
      </c>
      <c r="C630" s="22"/>
      <c r="D630" s="21">
        <v>400000</v>
      </c>
      <c r="E630" s="21">
        <v>400000</v>
      </c>
      <c r="F630" s="21">
        <v>38210</v>
      </c>
    </row>
    <row r="631" spans="1:6" s="1" customFormat="1" ht="31.5">
      <c r="A631" s="27" t="s">
        <v>265</v>
      </c>
      <c r="B631" s="22" t="s">
        <v>412</v>
      </c>
      <c r="C631" s="22" t="s">
        <v>13</v>
      </c>
      <c r="D631" s="21">
        <v>400000</v>
      </c>
      <c r="E631" s="21">
        <v>400000</v>
      </c>
      <c r="F631" s="21">
        <v>38210</v>
      </c>
    </row>
    <row r="632" spans="1:6" ht="31.5">
      <c r="A632" s="27" t="s">
        <v>20</v>
      </c>
      <c r="B632" s="22" t="s">
        <v>412</v>
      </c>
      <c r="C632" s="22" t="s">
        <v>175</v>
      </c>
      <c r="D632" s="21">
        <v>400000</v>
      </c>
      <c r="E632" s="21">
        <v>400000</v>
      </c>
      <c r="F632" s="21">
        <v>38210</v>
      </c>
    </row>
    <row r="633" spans="1:6" s="1" customFormat="1" ht="47.25">
      <c r="A633" s="27" t="s">
        <v>400</v>
      </c>
      <c r="B633" s="22" t="s">
        <v>413</v>
      </c>
      <c r="C633" s="22"/>
      <c r="D633" s="21">
        <v>5450000</v>
      </c>
      <c r="E633" s="21">
        <v>5450000</v>
      </c>
      <c r="F633" s="21">
        <v>5335410.41</v>
      </c>
    </row>
    <row r="634" spans="1:6" s="1" customFormat="1" ht="31.5">
      <c r="A634" s="27" t="s">
        <v>265</v>
      </c>
      <c r="B634" s="22" t="s">
        <v>413</v>
      </c>
      <c r="C634" s="22" t="s">
        <v>13</v>
      </c>
      <c r="D634" s="21">
        <v>5450000</v>
      </c>
      <c r="E634" s="21">
        <v>5450000</v>
      </c>
      <c r="F634" s="21">
        <v>5335410.41</v>
      </c>
    </row>
    <row r="635" spans="1:6" ht="31.5">
      <c r="A635" s="27" t="s">
        <v>20</v>
      </c>
      <c r="B635" s="22" t="s">
        <v>413</v>
      </c>
      <c r="C635" s="22" t="s">
        <v>175</v>
      </c>
      <c r="D635" s="21">
        <v>5450000</v>
      </c>
      <c r="E635" s="21">
        <v>5450000</v>
      </c>
      <c r="F635" s="21">
        <v>5335410.41</v>
      </c>
    </row>
    <row r="636" spans="1:6" ht="15.75">
      <c r="A636" s="27" t="s">
        <v>180</v>
      </c>
      <c r="B636" s="22" t="s">
        <v>414</v>
      </c>
      <c r="C636" s="22"/>
      <c r="D636" s="21">
        <v>12831996.69</v>
      </c>
      <c r="E636" s="21">
        <v>12831996.69</v>
      </c>
      <c r="F636" s="21">
        <v>10708733.04</v>
      </c>
    </row>
    <row r="637" spans="1:6" ht="15.75">
      <c r="A637" s="27" t="s">
        <v>190</v>
      </c>
      <c r="B637" s="22" t="s">
        <v>414</v>
      </c>
      <c r="C637" s="22" t="s">
        <v>18</v>
      </c>
      <c r="D637" s="21">
        <v>12831996.69</v>
      </c>
      <c r="E637" s="21">
        <v>12831996.69</v>
      </c>
      <c r="F637" s="21">
        <v>10708733.04</v>
      </c>
    </row>
    <row r="638" spans="1:6" ht="15" customHeight="1">
      <c r="A638" s="27" t="s">
        <v>191</v>
      </c>
      <c r="B638" s="22" t="s">
        <v>414</v>
      </c>
      <c r="C638" s="22" t="s">
        <v>152</v>
      </c>
      <c r="D638" s="21">
        <v>12831996.69</v>
      </c>
      <c r="E638" s="21">
        <v>12831996.69</v>
      </c>
      <c r="F638" s="21">
        <v>10708733.04</v>
      </c>
    </row>
    <row r="639" spans="1:6" s="1" customFormat="1" ht="65.25" customHeight="1">
      <c r="A639" s="27" t="s">
        <v>94</v>
      </c>
      <c r="B639" s="22" t="s">
        <v>415</v>
      </c>
      <c r="C639" s="22"/>
      <c r="D639" s="21">
        <v>67195120</v>
      </c>
      <c r="E639" s="21">
        <v>67195120</v>
      </c>
      <c r="F639" s="21">
        <v>67195120</v>
      </c>
    </row>
    <row r="640" spans="1:6" ht="15.75">
      <c r="A640" s="27" t="s">
        <v>172</v>
      </c>
      <c r="B640" s="22" t="s">
        <v>415</v>
      </c>
      <c r="C640" s="22" t="s">
        <v>16</v>
      </c>
      <c r="D640" s="21">
        <v>67195120</v>
      </c>
      <c r="E640" s="21">
        <v>67195120</v>
      </c>
      <c r="F640" s="21">
        <v>67195120</v>
      </c>
    </row>
    <row r="641" spans="1:6" ht="54" customHeight="1">
      <c r="A641" s="27" t="s">
        <v>192</v>
      </c>
      <c r="B641" s="22" t="s">
        <v>415</v>
      </c>
      <c r="C641" s="22" t="s">
        <v>153</v>
      </c>
      <c r="D641" s="21">
        <v>67195120</v>
      </c>
      <c r="E641" s="21">
        <v>67195120</v>
      </c>
      <c r="F641" s="21">
        <v>67195120</v>
      </c>
    </row>
    <row r="642" spans="1:6" s="1" customFormat="1" ht="15.75">
      <c r="A642" s="27" t="s">
        <v>181</v>
      </c>
      <c r="B642" s="22" t="s">
        <v>416</v>
      </c>
      <c r="C642" s="22"/>
      <c r="D642" s="21">
        <v>55000000</v>
      </c>
      <c r="E642" s="21">
        <v>55000000</v>
      </c>
      <c r="F642" s="21">
        <v>55000000</v>
      </c>
    </row>
    <row r="643" spans="1:6" s="1" customFormat="1" ht="15.75">
      <c r="A643" s="27" t="s">
        <v>172</v>
      </c>
      <c r="B643" s="22" t="s">
        <v>416</v>
      </c>
      <c r="C643" s="22" t="s">
        <v>16</v>
      </c>
      <c r="D643" s="21">
        <v>55000000</v>
      </c>
      <c r="E643" s="21">
        <v>55000000</v>
      </c>
      <c r="F643" s="21">
        <v>55000000</v>
      </c>
    </row>
    <row r="644" spans="1:6" ht="49.5" customHeight="1">
      <c r="A644" s="27" t="s">
        <v>33</v>
      </c>
      <c r="B644" s="22" t="s">
        <v>416</v>
      </c>
      <c r="C644" s="22" t="s">
        <v>259</v>
      </c>
      <c r="D644" s="21">
        <v>55000000</v>
      </c>
      <c r="E644" s="21">
        <v>55000000</v>
      </c>
      <c r="F644" s="21">
        <v>55000000</v>
      </c>
    </row>
    <row r="645" spans="1:6" s="1" customFormat="1" ht="47.25">
      <c r="A645" s="27" t="s">
        <v>402</v>
      </c>
      <c r="B645" s="22" t="s">
        <v>417</v>
      </c>
      <c r="C645" s="22"/>
      <c r="D645" s="21">
        <v>200000</v>
      </c>
      <c r="E645" s="21">
        <v>200000</v>
      </c>
      <c r="F645" s="21">
        <v>200000</v>
      </c>
    </row>
    <row r="646" spans="1:6" s="1" customFormat="1" ht="47.25">
      <c r="A646" s="27" t="s">
        <v>19</v>
      </c>
      <c r="B646" s="22" t="s">
        <v>417</v>
      </c>
      <c r="C646" s="22" t="s">
        <v>12</v>
      </c>
      <c r="D646" s="21">
        <v>200000</v>
      </c>
      <c r="E646" s="21">
        <v>200000</v>
      </c>
      <c r="F646" s="21">
        <v>200000</v>
      </c>
    </row>
    <row r="647" spans="1:6" ht="35.25" customHeight="1">
      <c r="A647" s="27" t="s">
        <v>167</v>
      </c>
      <c r="B647" s="22" t="s">
        <v>417</v>
      </c>
      <c r="C647" s="22" t="s">
        <v>144</v>
      </c>
      <c r="D647" s="21">
        <v>200000</v>
      </c>
      <c r="E647" s="21">
        <v>200000</v>
      </c>
      <c r="F647" s="21">
        <v>200000</v>
      </c>
    </row>
    <row r="648" spans="1:6" s="1" customFormat="1" ht="143.25" customHeight="1">
      <c r="A648" s="37" t="s">
        <v>3</v>
      </c>
      <c r="B648" s="22" t="s">
        <v>418</v>
      </c>
      <c r="C648" s="22"/>
      <c r="D648" s="21">
        <v>500000</v>
      </c>
      <c r="E648" s="21">
        <v>500000</v>
      </c>
      <c r="F648" s="21">
        <v>500000</v>
      </c>
    </row>
    <row r="649" spans="1:6" s="1" customFormat="1" ht="47.25">
      <c r="A649" s="27" t="s">
        <v>19</v>
      </c>
      <c r="B649" s="22" t="s">
        <v>418</v>
      </c>
      <c r="C649" s="22" t="s">
        <v>12</v>
      </c>
      <c r="D649" s="21">
        <v>500000</v>
      </c>
      <c r="E649" s="21">
        <v>500000</v>
      </c>
      <c r="F649" s="21">
        <v>500000</v>
      </c>
    </row>
    <row r="650" spans="1:6" s="1" customFormat="1" ht="35.25" customHeight="1">
      <c r="A650" s="27" t="s">
        <v>167</v>
      </c>
      <c r="B650" s="22" t="s">
        <v>418</v>
      </c>
      <c r="C650" s="22" t="s">
        <v>144</v>
      </c>
      <c r="D650" s="21">
        <v>500000</v>
      </c>
      <c r="E650" s="21">
        <v>500000</v>
      </c>
      <c r="F650" s="21">
        <v>500000</v>
      </c>
    </row>
    <row r="651" spans="1:6" s="1" customFormat="1" ht="66" customHeight="1">
      <c r="A651" s="27" t="s">
        <v>255</v>
      </c>
      <c r="B651" s="22" t="s">
        <v>419</v>
      </c>
      <c r="C651" s="22"/>
      <c r="D651" s="21">
        <v>668300</v>
      </c>
      <c r="E651" s="21">
        <v>668300</v>
      </c>
      <c r="F651" s="21">
        <v>668260</v>
      </c>
    </row>
    <row r="652" spans="1:6" s="1" customFormat="1" ht="15.75">
      <c r="A652" s="27" t="s">
        <v>172</v>
      </c>
      <c r="B652" s="22" t="s">
        <v>419</v>
      </c>
      <c r="C652" s="22" t="s">
        <v>16</v>
      </c>
      <c r="D652" s="21">
        <v>668300</v>
      </c>
      <c r="E652" s="21">
        <v>668300</v>
      </c>
      <c r="F652" s="21">
        <v>668260</v>
      </c>
    </row>
    <row r="653" spans="1:6" s="1" customFormat="1" ht="15.75">
      <c r="A653" s="27" t="s">
        <v>173</v>
      </c>
      <c r="B653" s="22" t="s">
        <v>419</v>
      </c>
      <c r="C653" s="22" t="s">
        <v>176</v>
      </c>
      <c r="D653" s="21">
        <v>668300</v>
      </c>
      <c r="E653" s="21">
        <v>668300</v>
      </c>
      <c r="F653" s="21">
        <v>668260</v>
      </c>
    </row>
    <row r="654" spans="1:6" s="1" customFormat="1" ht="63">
      <c r="A654" s="27" t="s">
        <v>449</v>
      </c>
      <c r="B654" s="22" t="s">
        <v>424</v>
      </c>
      <c r="C654" s="22"/>
      <c r="D654" s="21">
        <v>30000000</v>
      </c>
      <c r="E654" s="21">
        <v>30000000</v>
      </c>
      <c r="F654" s="21">
        <v>30000000</v>
      </c>
    </row>
    <row r="655" spans="1:6" s="1" customFormat="1" ht="15.75">
      <c r="A655" s="27" t="s">
        <v>172</v>
      </c>
      <c r="B655" s="22" t="s">
        <v>424</v>
      </c>
      <c r="C655" s="22" t="s">
        <v>16</v>
      </c>
      <c r="D655" s="21">
        <v>30000000</v>
      </c>
      <c r="E655" s="21">
        <v>30000000</v>
      </c>
      <c r="F655" s="21">
        <v>30000000</v>
      </c>
    </row>
    <row r="656" spans="1:6" ht="49.5" customHeight="1">
      <c r="A656" s="27" t="s">
        <v>33</v>
      </c>
      <c r="B656" s="22" t="s">
        <v>424</v>
      </c>
      <c r="C656" s="22" t="s">
        <v>259</v>
      </c>
      <c r="D656" s="21">
        <v>30000000</v>
      </c>
      <c r="E656" s="21">
        <v>30000000</v>
      </c>
      <c r="F656" s="21">
        <v>30000000</v>
      </c>
    </row>
    <row r="657" spans="1:6" s="1" customFormat="1" ht="34.5" customHeight="1">
      <c r="A657" s="27" t="s">
        <v>95</v>
      </c>
      <c r="B657" s="22" t="s">
        <v>480</v>
      </c>
      <c r="C657" s="22"/>
      <c r="D657" s="21">
        <v>497678</v>
      </c>
      <c r="E657" s="21">
        <v>497678</v>
      </c>
      <c r="F657" s="21">
        <v>443771.47</v>
      </c>
    </row>
    <row r="658" spans="1:6" s="1" customFormat="1" ht="15.75">
      <c r="A658" s="27" t="s">
        <v>172</v>
      </c>
      <c r="B658" s="22" t="s">
        <v>480</v>
      </c>
      <c r="C658" s="22" t="s">
        <v>16</v>
      </c>
      <c r="D658" s="21">
        <v>497678</v>
      </c>
      <c r="E658" s="21">
        <v>497678</v>
      </c>
      <c r="F658" s="21">
        <v>443771.47</v>
      </c>
    </row>
    <row r="659" spans="1:6" s="1" customFormat="1" ht="20.25" customHeight="1">
      <c r="A659" s="27" t="s">
        <v>186</v>
      </c>
      <c r="B659" s="22" t="s">
        <v>480</v>
      </c>
      <c r="C659" s="22" t="s">
        <v>470</v>
      </c>
      <c r="D659" s="21">
        <v>497678</v>
      </c>
      <c r="E659" s="21">
        <v>497678</v>
      </c>
      <c r="F659" s="21">
        <v>443771.47</v>
      </c>
    </row>
    <row r="660" spans="1:6" s="1" customFormat="1" ht="18" customHeight="1">
      <c r="A660" s="27" t="s">
        <v>96</v>
      </c>
      <c r="B660" s="22" t="s">
        <v>481</v>
      </c>
      <c r="C660" s="22"/>
      <c r="D660" s="21">
        <v>1100000</v>
      </c>
      <c r="E660" s="21">
        <v>1100000</v>
      </c>
      <c r="F660" s="21">
        <v>1100000</v>
      </c>
    </row>
    <row r="661" spans="1:6" s="1" customFormat="1" ht="15.75">
      <c r="A661" s="27" t="s">
        <v>172</v>
      </c>
      <c r="B661" s="22" t="s">
        <v>481</v>
      </c>
      <c r="C661" s="22" t="s">
        <v>16</v>
      </c>
      <c r="D661" s="21">
        <v>1100000</v>
      </c>
      <c r="E661" s="21">
        <v>1100000</v>
      </c>
      <c r="F661" s="21">
        <v>1100000</v>
      </c>
    </row>
    <row r="662" spans="1:6" s="1" customFormat="1" ht="49.5" customHeight="1">
      <c r="A662" s="27" t="s">
        <v>33</v>
      </c>
      <c r="B662" s="22" t="s">
        <v>481</v>
      </c>
      <c r="C662" s="22" t="s">
        <v>259</v>
      </c>
      <c r="D662" s="21">
        <v>1100000</v>
      </c>
      <c r="E662" s="21">
        <v>1100000</v>
      </c>
      <c r="F662" s="21">
        <v>1100000</v>
      </c>
    </row>
    <row r="663" spans="1:6" s="1" customFormat="1" ht="15.75">
      <c r="A663" s="27" t="s">
        <v>97</v>
      </c>
      <c r="B663" s="22" t="s">
        <v>135</v>
      </c>
      <c r="C663" s="22"/>
      <c r="D663" s="21">
        <v>3300000</v>
      </c>
      <c r="E663" s="21">
        <v>3300000</v>
      </c>
      <c r="F663" s="21">
        <v>3300000</v>
      </c>
    </row>
    <row r="664" spans="1:6" s="1" customFormat="1" ht="15.75">
      <c r="A664" s="27" t="s">
        <v>172</v>
      </c>
      <c r="B664" s="22" t="s">
        <v>135</v>
      </c>
      <c r="C664" s="22" t="s">
        <v>16</v>
      </c>
      <c r="D664" s="21">
        <v>3300000</v>
      </c>
      <c r="E664" s="21">
        <v>3300000</v>
      </c>
      <c r="F664" s="21">
        <v>3300000</v>
      </c>
    </row>
    <row r="665" spans="1:6" s="1" customFormat="1" ht="49.5" customHeight="1">
      <c r="A665" s="27" t="s">
        <v>33</v>
      </c>
      <c r="B665" s="22" t="s">
        <v>135</v>
      </c>
      <c r="C665" s="22" t="s">
        <v>259</v>
      </c>
      <c r="D665" s="21">
        <v>3300000</v>
      </c>
      <c r="E665" s="21">
        <v>3300000</v>
      </c>
      <c r="F665" s="21">
        <v>3300000</v>
      </c>
    </row>
    <row r="666" spans="1:6" s="1" customFormat="1" ht="51.75" customHeight="1">
      <c r="A666" s="27" t="s">
        <v>98</v>
      </c>
      <c r="B666" s="22" t="s">
        <v>136</v>
      </c>
      <c r="C666" s="22"/>
      <c r="D666" s="21">
        <v>2488556</v>
      </c>
      <c r="E666" s="21">
        <v>2488556</v>
      </c>
      <c r="F666" s="21">
        <v>2485441.43</v>
      </c>
    </row>
    <row r="667" spans="1:6" s="1" customFormat="1" ht="47.25">
      <c r="A667" s="27" t="s">
        <v>19</v>
      </c>
      <c r="B667" s="22" t="s">
        <v>136</v>
      </c>
      <c r="C667" s="22" t="s">
        <v>12</v>
      </c>
      <c r="D667" s="21">
        <v>2488556</v>
      </c>
      <c r="E667" s="21">
        <v>2488556</v>
      </c>
      <c r="F667" s="21">
        <v>2485441.43</v>
      </c>
    </row>
    <row r="668" spans="1:6" s="1" customFormat="1" ht="15.75">
      <c r="A668" s="27" t="s">
        <v>162</v>
      </c>
      <c r="B668" s="22" t="s">
        <v>136</v>
      </c>
      <c r="C668" s="22" t="s">
        <v>454</v>
      </c>
      <c r="D668" s="21">
        <v>2488556</v>
      </c>
      <c r="E668" s="21">
        <v>2488556</v>
      </c>
      <c r="F668" s="21">
        <v>2485441.43</v>
      </c>
    </row>
    <row r="669" spans="1:6" s="1" customFormat="1" ht="15.75">
      <c r="A669" s="27" t="s">
        <v>471</v>
      </c>
      <c r="B669" s="22" t="s">
        <v>137</v>
      </c>
      <c r="C669" s="22"/>
      <c r="D669" s="21">
        <v>398700</v>
      </c>
      <c r="E669" s="21">
        <v>398700</v>
      </c>
      <c r="F669" s="21">
        <v>398700</v>
      </c>
    </row>
    <row r="670" spans="1:6" s="1" customFormat="1" ht="15.75">
      <c r="A670" s="27" t="s">
        <v>172</v>
      </c>
      <c r="B670" s="22" t="s">
        <v>137</v>
      </c>
      <c r="C670" s="22" t="s">
        <v>16</v>
      </c>
      <c r="D670" s="21">
        <v>398700</v>
      </c>
      <c r="E670" s="21">
        <v>398700</v>
      </c>
      <c r="F670" s="21">
        <v>398700</v>
      </c>
    </row>
    <row r="671" spans="1:6" s="1" customFormat="1" ht="15.75">
      <c r="A671" s="27" t="s">
        <v>173</v>
      </c>
      <c r="B671" s="22" t="s">
        <v>137</v>
      </c>
      <c r="C671" s="22" t="s">
        <v>176</v>
      </c>
      <c r="D671" s="21">
        <v>398700</v>
      </c>
      <c r="E671" s="21">
        <v>398700</v>
      </c>
      <c r="F671" s="21">
        <v>398700</v>
      </c>
    </row>
    <row r="672" spans="1:6" s="1" customFormat="1" ht="34.5" customHeight="1">
      <c r="A672" s="27" t="s">
        <v>482</v>
      </c>
      <c r="B672" s="22" t="s">
        <v>138</v>
      </c>
      <c r="C672" s="22"/>
      <c r="D672" s="21">
        <v>235355.22</v>
      </c>
      <c r="E672" s="21">
        <v>235355.22</v>
      </c>
      <c r="F672" s="21">
        <v>235355.22</v>
      </c>
    </row>
    <row r="673" spans="1:6" s="1" customFormat="1" ht="47.25">
      <c r="A673" s="27" t="s">
        <v>19</v>
      </c>
      <c r="B673" s="22" t="s">
        <v>138</v>
      </c>
      <c r="C673" s="22" t="s">
        <v>12</v>
      </c>
      <c r="D673" s="21">
        <v>235355.22</v>
      </c>
      <c r="E673" s="21">
        <v>235355.22</v>
      </c>
      <c r="F673" s="21">
        <v>235355.22</v>
      </c>
    </row>
    <row r="674" spans="1:6" s="1" customFormat="1" ht="15.75">
      <c r="A674" s="27" t="s">
        <v>162</v>
      </c>
      <c r="B674" s="22" t="s">
        <v>138</v>
      </c>
      <c r="C674" s="22" t="s">
        <v>454</v>
      </c>
      <c r="D674" s="21">
        <v>235355.22</v>
      </c>
      <c r="E674" s="21">
        <v>235355.22</v>
      </c>
      <c r="F674" s="21">
        <v>235355.22</v>
      </c>
    </row>
    <row r="675" spans="1:6" s="1" customFormat="1" ht="33.75" customHeight="1">
      <c r="A675" s="26" t="s">
        <v>204</v>
      </c>
      <c r="B675" s="24" t="s">
        <v>489</v>
      </c>
      <c r="C675" s="24"/>
      <c r="D675" s="23">
        <f>SUM(D676,D679,D682)</f>
        <v>49196821</v>
      </c>
      <c r="E675" s="23">
        <f>SUM(E676,E679,E682)</f>
        <v>49286821</v>
      </c>
      <c r="F675" s="23">
        <f>SUM(F676,F679,F682)</f>
        <v>47677251.54</v>
      </c>
    </row>
    <row r="676" spans="1:6" s="1" customFormat="1" ht="48.75" customHeight="1">
      <c r="A676" s="27" t="s">
        <v>205</v>
      </c>
      <c r="B676" s="22" t="s">
        <v>431</v>
      </c>
      <c r="C676" s="22"/>
      <c r="D676" s="21">
        <v>270</v>
      </c>
      <c r="E676" s="21">
        <v>270</v>
      </c>
      <c r="F676" s="21">
        <v>0</v>
      </c>
    </row>
    <row r="677" spans="1:6" s="1" customFormat="1" ht="31.5">
      <c r="A677" s="27" t="s">
        <v>265</v>
      </c>
      <c r="B677" s="22" t="s">
        <v>431</v>
      </c>
      <c r="C677" s="22" t="s">
        <v>13</v>
      </c>
      <c r="D677" s="21">
        <v>270</v>
      </c>
      <c r="E677" s="21">
        <v>270</v>
      </c>
      <c r="F677" s="21">
        <v>0</v>
      </c>
    </row>
    <row r="678" spans="1:6" s="1" customFormat="1" ht="31.5">
      <c r="A678" s="27" t="s">
        <v>20</v>
      </c>
      <c r="B678" s="22" t="s">
        <v>431</v>
      </c>
      <c r="C678" s="22" t="s">
        <v>175</v>
      </c>
      <c r="D678" s="21">
        <v>270</v>
      </c>
      <c r="E678" s="21">
        <v>270</v>
      </c>
      <c r="F678" s="21">
        <v>0</v>
      </c>
    </row>
    <row r="679" spans="1:6" s="1" customFormat="1" ht="47.25">
      <c r="A679" s="27" t="s">
        <v>455</v>
      </c>
      <c r="B679" s="22" t="s">
        <v>453</v>
      </c>
      <c r="C679" s="22"/>
      <c r="D679" s="21">
        <v>49110151</v>
      </c>
      <c r="E679" s="21">
        <v>49200151</v>
      </c>
      <c r="F679" s="21">
        <v>47590851.54</v>
      </c>
    </row>
    <row r="680" spans="1:6" s="1" customFormat="1" ht="47.25">
      <c r="A680" s="27" t="s">
        <v>19</v>
      </c>
      <c r="B680" s="22" t="s">
        <v>453</v>
      </c>
      <c r="C680" s="22" t="s">
        <v>12</v>
      </c>
      <c r="D680" s="21">
        <v>49110151</v>
      </c>
      <c r="E680" s="21">
        <v>49200151</v>
      </c>
      <c r="F680" s="21">
        <v>47590851.54</v>
      </c>
    </row>
    <row r="681" spans="1:6" s="1" customFormat="1" ht="15.75">
      <c r="A681" s="27" t="s">
        <v>162</v>
      </c>
      <c r="B681" s="22" t="s">
        <v>453</v>
      </c>
      <c r="C681" s="22" t="s">
        <v>454</v>
      </c>
      <c r="D681" s="21">
        <v>49110151</v>
      </c>
      <c r="E681" s="21">
        <v>49200151</v>
      </c>
      <c r="F681" s="21">
        <v>47590851.54</v>
      </c>
    </row>
    <row r="682" spans="1:6" s="10" customFormat="1" ht="63">
      <c r="A682" s="27" t="s">
        <v>430</v>
      </c>
      <c r="B682" s="22" t="s">
        <v>432</v>
      </c>
      <c r="C682" s="22"/>
      <c r="D682" s="21">
        <v>86400</v>
      </c>
      <c r="E682" s="21">
        <v>86400</v>
      </c>
      <c r="F682" s="21">
        <v>86400</v>
      </c>
    </row>
    <row r="683" spans="1:6" s="10" customFormat="1" ht="31.5">
      <c r="A683" s="27" t="s">
        <v>265</v>
      </c>
      <c r="B683" s="22" t="s">
        <v>432</v>
      </c>
      <c r="C683" s="22" t="s">
        <v>13</v>
      </c>
      <c r="D683" s="21">
        <v>86400</v>
      </c>
      <c r="E683" s="21">
        <v>86400</v>
      </c>
      <c r="F683" s="21">
        <v>86400</v>
      </c>
    </row>
    <row r="684" spans="1:6" s="10" customFormat="1" ht="31.5">
      <c r="A684" s="27" t="s">
        <v>20</v>
      </c>
      <c r="B684" s="22" t="s">
        <v>432</v>
      </c>
      <c r="C684" s="22" t="s">
        <v>175</v>
      </c>
      <c r="D684" s="21">
        <v>86400</v>
      </c>
      <c r="E684" s="21">
        <v>86400</v>
      </c>
      <c r="F684" s="21">
        <v>86400</v>
      </c>
    </row>
    <row r="685" spans="1:6" s="1" customFormat="1" ht="47.25">
      <c r="A685" s="26" t="s">
        <v>99</v>
      </c>
      <c r="B685" s="24" t="s">
        <v>139</v>
      </c>
      <c r="C685" s="24"/>
      <c r="D685" s="23">
        <f>SUM(D686,D689,D692,D695)</f>
        <v>27264685.9</v>
      </c>
      <c r="E685" s="23">
        <f>SUM(E686,E689,E692,E695)</f>
        <v>27264685.9</v>
      </c>
      <c r="F685" s="23">
        <f>SUM(F686,F689,F692,F695)</f>
        <v>21776120.83</v>
      </c>
    </row>
    <row r="686" spans="1:6" s="1" customFormat="1" ht="47.25">
      <c r="A686" s="27" t="s">
        <v>100</v>
      </c>
      <c r="B686" s="22" t="s">
        <v>140</v>
      </c>
      <c r="C686" s="22"/>
      <c r="D686" s="21">
        <v>17597821</v>
      </c>
      <c r="E686" s="21">
        <v>17597821</v>
      </c>
      <c r="F686" s="21">
        <v>12605155.95</v>
      </c>
    </row>
    <row r="687" spans="1:6" ht="18.75" customHeight="1">
      <c r="A687" s="27" t="s">
        <v>102</v>
      </c>
      <c r="B687" s="22" t="s">
        <v>140</v>
      </c>
      <c r="C687" s="22" t="s">
        <v>11</v>
      </c>
      <c r="D687" s="21">
        <v>17597821</v>
      </c>
      <c r="E687" s="21">
        <v>17597821</v>
      </c>
      <c r="F687" s="21">
        <v>12605155.95</v>
      </c>
    </row>
    <row r="688" spans="1:6" s="1" customFormat="1" ht="15.75">
      <c r="A688" s="27" t="s">
        <v>101</v>
      </c>
      <c r="B688" s="22" t="s">
        <v>140</v>
      </c>
      <c r="C688" s="22" t="s">
        <v>523</v>
      </c>
      <c r="D688" s="21">
        <v>17597821</v>
      </c>
      <c r="E688" s="21">
        <v>17597821</v>
      </c>
      <c r="F688" s="21">
        <v>12605155.95</v>
      </c>
    </row>
    <row r="689" spans="1:6" s="1" customFormat="1" ht="47.25">
      <c r="A689" s="27" t="s">
        <v>103</v>
      </c>
      <c r="B689" s="22" t="s">
        <v>141</v>
      </c>
      <c r="C689" s="22"/>
      <c r="D689" s="21">
        <v>4495900</v>
      </c>
      <c r="E689" s="21">
        <v>4495900</v>
      </c>
      <c r="F689" s="21">
        <v>4000000</v>
      </c>
    </row>
    <row r="690" spans="1:6" ht="17.25" customHeight="1">
      <c r="A690" s="27" t="s">
        <v>102</v>
      </c>
      <c r="B690" s="22" t="s">
        <v>141</v>
      </c>
      <c r="C690" s="22" t="s">
        <v>11</v>
      </c>
      <c r="D690" s="21">
        <v>4495900</v>
      </c>
      <c r="E690" s="21">
        <v>4495900</v>
      </c>
      <c r="F690" s="21">
        <v>4000000</v>
      </c>
    </row>
    <row r="691" spans="1:6" s="1" customFormat="1" ht="15.75">
      <c r="A691" s="27" t="s">
        <v>101</v>
      </c>
      <c r="B691" s="22" t="s">
        <v>141</v>
      </c>
      <c r="C691" s="22" t="s">
        <v>523</v>
      </c>
      <c r="D691" s="21">
        <v>4495900</v>
      </c>
      <c r="E691" s="21">
        <v>4495900</v>
      </c>
      <c r="F691" s="21">
        <v>4000000</v>
      </c>
    </row>
    <row r="692" spans="1:6" s="1" customFormat="1" ht="47.25">
      <c r="A692" s="27" t="s">
        <v>104</v>
      </c>
      <c r="B692" s="22" t="s">
        <v>142</v>
      </c>
      <c r="C692" s="22"/>
      <c r="D692" s="21">
        <v>1025064.56</v>
      </c>
      <c r="E692" s="21">
        <v>1025064.56</v>
      </c>
      <c r="F692" s="21">
        <v>1025064.56</v>
      </c>
    </row>
    <row r="693" spans="1:6" ht="18" customHeight="1">
      <c r="A693" s="27" t="s">
        <v>102</v>
      </c>
      <c r="B693" s="22" t="s">
        <v>142</v>
      </c>
      <c r="C693" s="22" t="s">
        <v>11</v>
      </c>
      <c r="D693" s="21">
        <v>1025064.56</v>
      </c>
      <c r="E693" s="21">
        <v>1025064.56</v>
      </c>
      <c r="F693" s="21">
        <v>1025064.56</v>
      </c>
    </row>
    <row r="694" spans="1:6" ht="15.75">
      <c r="A694" s="27" t="s">
        <v>101</v>
      </c>
      <c r="B694" s="22" t="s">
        <v>142</v>
      </c>
      <c r="C694" s="22" t="s">
        <v>523</v>
      </c>
      <c r="D694" s="21">
        <v>1025064.56</v>
      </c>
      <c r="E694" s="21">
        <v>1025064.56</v>
      </c>
      <c r="F694" s="21">
        <v>1025064.56</v>
      </c>
    </row>
    <row r="695" spans="1:6" ht="94.5">
      <c r="A695" s="28" t="s">
        <v>4</v>
      </c>
      <c r="B695" s="22" t="s">
        <v>143</v>
      </c>
      <c r="C695" s="22"/>
      <c r="D695" s="21">
        <v>4145900.34</v>
      </c>
      <c r="E695" s="21">
        <v>4145900.34</v>
      </c>
      <c r="F695" s="21">
        <v>4145900.32</v>
      </c>
    </row>
    <row r="696" spans="1:6" s="1" customFormat="1" ht="15.75">
      <c r="A696" s="27" t="s">
        <v>102</v>
      </c>
      <c r="B696" s="22" t="s">
        <v>143</v>
      </c>
      <c r="C696" s="22" t="s">
        <v>11</v>
      </c>
      <c r="D696" s="21">
        <v>4145900.34</v>
      </c>
      <c r="E696" s="21">
        <v>4145900.34</v>
      </c>
      <c r="F696" s="21">
        <v>4145900.32</v>
      </c>
    </row>
    <row r="697" spans="1:6" s="1" customFormat="1" ht="15.75">
      <c r="A697" s="27" t="s">
        <v>101</v>
      </c>
      <c r="B697" s="22" t="s">
        <v>143</v>
      </c>
      <c r="C697" s="22" t="s">
        <v>523</v>
      </c>
      <c r="D697" s="21">
        <v>4145900.34</v>
      </c>
      <c r="E697" s="21">
        <v>4145900.34</v>
      </c>
      <c r="F697" s="21">
        <v>4145900.32</v>
      </c>
    </row>
    <row r="698" spans="1:6" s="1" customFormat="1" ht="15.75">
      <c r="A698" s="26" t="s">
        <v>401</v>
      </c>
      <c r="B698" s="24" t="s">
        <v>488</v>
      </c>
      <c r="C698" s="24"/>
      <c r="D698" s="23">
        <f>SUM(D699,D704,D707,D710,D713,D716)</f>
        <v>50151000</v>
      </c>
      <c r="E698" s="23">
        <f>SUM(E699,E704,E707,E710,E713,E716)</f>
        <v>50151000</v>
      </c>
      <c r="F698" s="23">
        <f>SUM(F699,F704,F707,F710,F713,F716)</f>
        <v>42329138.849999994</v>
      </c>
    </row>
    <row r="699" spans="1:6" s="1" customFormat="1" ht="48.75" customHeight="1">
      <c r="A699" s="27" t="s">
        <v>105</v>
      </c>
      <c r="B699" s="22" t="s">
        <v>420</v>
      </c>
      <c r="C699" s="22"/>
      <c r="D699" s="21">
        <v>6200000</v>
      </c>
      <c r="E699" s="21">
        <v>6200000</v>
      </c>
      <c r="F699" s="21">
        <v>5784550.09</v>
      </c>
    </row>
    <row r="700" spans="1:6" s="1" customFormat="1" ht="47.25">
      <c r="A700" s="27" t="s">
        <v>19</v>
      </c>
      <c r="B700" s="22" t="s">
        <v>420</v>
      </c>
      <c r="C700" s="22" t="s">
        <v>12</v>
      </c>
      <c r="D700" s="21">
        <v>5000000</v>
      </c>
      <c r="E700" s="21">
        <v>5000000</v>
      </c>
      <c r="F700" s="21">
        <v>4700955.2</v>
      </c>
    </row>
    <row r="701" spans="1:6" s="1" customFormat="1" ht="15.75">
      <c r="A701" s="27" t="s">
        <v>162</v>
      </c>
      <c r="B701" s="22" t="s">
        <v>420</v>
      </c>
      <c r="C701" s="22" t="s">
        <v>454</v>
      </c>
      <c r="D701" s="21">
        <v>5000000</v>
      </c>
      <c r="E701" s="21">
        <v>5000000</v>
      </c>
      <c r="F701" s="21">
        <v>4700955.2</v>
      </c>
    </row>
    <row r="702" spans="1:6" s="1" customFormat="1" ht="15.75">
      <c r="A702" s="27" t="s">
        <v>172</v>
      </c>
      <c r="B702" s="22" t="s">
        <v>420</v>
      </c>
      <c r="C702" s="22" t="s">
        <v>16</v>
      </c>
      <c r="D702" s="21">
        <v>1200000</v>
      </c>
      <c r="E702" s="21">
        <v>1200000</v>
      </c>
      <c r="F702" s="21">
        <v>1083594.89</v>
      </c>
    </row>
    <row r="703" spans="1:6" s="1" customFormat="1" ht="15.75">
      <c r="A703" s="27" t="s">
        <v>186</v>
      </c>
      <c r="B703" s="22" t="s">
        <v>420</v>
      </c>
      <c r="C703" s="22" t="s">
        <v>470</v>
      </c>
      <c r="D703" s="21">
        <v>1200000</v>
      </c>
      <c r="E703" s="21">
        <v>1200000</v>
      </c>
      <c r="F703" s="21">
        <v>1083594.89</v>
      </c>
    </row>
    <row r="704" spans="1:6" s="1" customFormat="1" ht="47.25">
      <c r="A704" s="27" t="s">
        <v>182</v>
      </c>
      <c r="B704" s="22" t="s">
        <v>421</v>
      </c>
      <c r="C704" s="22"/>
      <c r="D704" s="21">
        <v>5551000</v>
      </c>
      <c r="E704" s="21">
        <v>5551000</v>
      </c>
      <c r="F704" s="21">
        <v>4556794.47</v>
      </c>
    </row>
    <row r="705" spans="1:6" s="1" customFormat="1" ht="15.75">
      <c r="A705" s="27" t="s">
        <v>172</v>
      </c>
      <c r="B705" s="22" t="s">
        <v>421</v>
      </c>
      <c r="C705" s="22" t="s">
        <v>16</v>
      </c>
      <c r="D705" s="21">
        <v>5551000</v>
      </c>
      <c r="E705" s="21">
        <v>5551000</v>
      </c>
      <c r="F705" s="21">
        <v>4556794.47</v>
      </c>
    </row>
    <row r="706" spans="1:6" s="1" customFormat="1" ht="15.75">
      <c r="A706" s="27" t="s">
        <v>186</v>
      </c>
      <c r="B706" s="22" t="s">
        <v>421</v>
      </c>
      <c r="C706" s="22" t="s">
        <v>470</v>
      </c>
      <c r="D706" s="21">
        <v>5551000</v>
      </c>
      <c r="E706" s="21">
        <v>5551000</v>
      </c>
      <c r="F706" s="21">
        <v>4556794.47</v>
      </c>
    </row>
    <row r="707" spans="1:6" s="1" customFormat="1" ht="31.5">
      <c r="A707" s="27" t="s">
        <v>183</v>
      </c>
      <c r="B707" s="22" t="s">
        <v>422</v>
      </c>
      <c r="C707" s="22"/>
      <c r="D707" s="21">
        <v>400000</v>
      </c>
      <c r="E707" s="21">
        <v>400000</v>
      </c>
      <c r="F707" s="21">
        <v>377914.53</v>
      </c>
    </row>
    <row r="708" spans="1:6" s="1" customFormat="1" ht="31.5">
      <c r="A708" s="27" t="s">
        <v>265</v>
      </c>
      <c r="B708" s="22" t="s">
        <v>422</v>
      </c>
      <c r="C708" s="22" t="s">
        <v>13</v>
      </c>
      <c r="D708" s="21">
        <v>400000</v>
      </c>
      <c r="E708" s="21">
        <v>400000</v>
      </c>
      <c r="F708" s="21">
        <v>377914.53</v>
      </c>
    </row>
    <row r="709" spans="1:6" s="1" customFormat="1" ht="31.5">
      <c r="A709" s="27" t="s">
        <v>20</v>
      </c>
      <c r="B709" s="22" t="s">
        <v>422</v>
      </c>
      <c r="C709" s="22" t="s">
        <v>175</v>
      </c>
      <c r="D709" s="21">
        <v>400000</v>
      </c>
      <c r="E709" s="21">
        <v>400000</v>
      </c>
      <c r="F709" s="21">
        <v>377914.53</v>
      </c>
    </row>
    <row r="710" spans="1:6" s="1" customFormat="1" ht="16.5" customHeight="1">
      <c r="A710" s="27" t="s">
        <v>256</v>
      </c>
      <c r="B710" s="22" t="s">
        <v>423</v>
      </c>
      <c r="C710" s="22"/>
      <c r="D710" s="21">
        <v>5000000</v>
      </c>
      <c r="E710" s="21">
        <v>5000000</v>
      </c>
      <c r="F710" s="21">
        <v>2153929.1</v>
      </c>
    </row>
    <row r="711" spans="1:6" s="9" customFormat="1" ht="16.5">
      <c r="A711" s="27" t="s">
        <v>172</v>
      </c>
      <c r="B711" s="22" t="s">
        <v>423</v>
      </c>
      <c r="C711" s="22" t="s">
        <v>16</v>
      </c>
      <c r="D711" s="21">
        <v>5000000</v>
      </c>
      <c r="E711" s="21">
        <v>5000000</v>
      </c>
      <c r="F711" s="21">
        <v>2153929.1</v>
      </c>
    </row>
    <row r="712" spans="1:6" ht="15.75">
      <c r="A712" s="27" t="s">
        <v>256</v>
      </c>
      <c r="B712" s="22" t="s">
        <v>423</v>
      </c>
      <c r="C712" s="22" t="s">
        <v>524</v>
      </c>
      <c r="D712" s="21">
        <v>5000000</v>
      </c>
      <c r="E712" s="21">
        <v>5000000</v>
      </c>
      <c r="F712" s="21">
        <v>2153929.1</v>
      </c>
    </row>
    <row r="713" spans="1:6" ht="78.75">
      <c r="A713" s="27" t="s">
        <v>451</v>
      </c>
      <c r="B713" s="22" t="s">
        <v>452</v>
      </c>
      <c r="C713" s="22"/>
      <c r="D713" s="21">
        <v>500000</v>
      </c>
      <c r="E713" s="21">
        <v>500000</v>
      </c>
      <c r="F713" s="21">
        <v>112452.23</v>
      </c>
    </row>
    <row r="714" spans="1:6" ht="15.75">
      <c r="A714" s="27" t="s">
        <v>172</v>
      </c>
      <c r="B714" s="22" t="s">
        <v>452</v>
      </c>
      <c r="C714" s="22" t="s">
        <v>16</v>
      </c>
      <c r="D714" s="21">
        <v>500000</v>
      </c>
      <c r="E714" s="21">
        <v>500000</v>
      </c>
      <c r="F714" s="21">
        <v>112452.23</v>
      </c>
    </row>
    <row r="715" spans="1:6" ht="15.75">
      <c r="A715" s="27" t="s">
        <v>186</v>
      </c>
      <c r="B715" s="22" t="s">
        <v>452</v>
      </c>
      <c r="C715" s="22" t="s">
        <v>470</v>
      </c>
      <c r="D715" s="21">
        <v>500000</v>
      </c>
      <c r="E715" s="21">
        <v>500000</v>
      </c>
      <c r="F715" s="21">
        <v>112452.23</v>
      </c>
    </row>
    <row r="716" spans="1:6" ht="47.25">
      <c r="A716" s="27" t="s">
        <v>468</v>
      </c>
      <c r="B716" s="22" t="s">
        <v>469</v>
      </c>
      <c r="C716" s="22"/>
      <c r="D716" s="21">
        <v>32500000</v>
      </c>
      <c r="E716" s="21">
        <v>32500000</v>
      </c>
      <c r="F716" s="21">
        <v>29343498.43</v>
      </c>
    </row>
    <row r="717" spans="1:6" ht="15.75">
      <c r="A717" s="27" t="s">
        <v>172</v>
      </c>
      <c r="B717" s="22" t="s">
        <v>469</v>
      </c>
      <c r="C717" s="22" t="s">
        <v>16</v>
      </c>
      <c r="D717" s="21">
        <v>32500000</v>
      </c>
      <c r="E717" s="21">
        <v>32500000</v>
      </c>
      <c r="F717" s="21">
        <v>29343498.43</v>
      </c>
    </row>
    <row r="718" spans="1:6" ht="15.75">
      <c r="A718" s="27" t="s">
        <v>186</v>
      </c>
      <c r="B718" s="22" t="s">
        <v>469</v>
      </c>
      <c r="C718" s="22" t="s">
        <v>470</v>
      </c>
      <c r="D718" s="21">
        <v>32500000</v>
      </c>
      <c r="E718" s="21">
        <v>32500000</v>
      </c>
      <c r="F718" s="21">
        <v>29343498.43</v>
      </c>
    </row>
    <row r="719" spans="1:6" ht="15.75">
      <c r="A719" s="38" t="s">
        <v>189</v>
      </c>
      <c r="B719" s="39"/>
      <c r="C719" s="40"/>
      <c r="D719" s="32">
        <f>SUM(D8,D123,D195,D202,D216,D364,D392,D405,D415,D477,D487,D515,D542,D569,D573)</f>
        <v>4072735376.0600004</v>
      </c>
      <c r="E719" s="23">
        <v>4075209805.86</v>
      </c>
      <c r="F719" s="23">
        <v>3905103357.23</v>
      </c>
    </row>
  </sheetData>
  <sheetProtection/>
  <mergeCells count="4">
    <mergeCell ref="A719:C719"/>
    <mergeCell ref="E1:F1"/>
    <mergeCell ref="E2:F2"/>
    <mergeCell ref="A4:F4"/>
  </mergeCells>
  <printOptions/>
  <pageMargins left="0.76" right="0.3" top="0.48" bottom="0.38" header="0.17" footer="0.16"/>
  <pageSetup firstPageNumber="51" useFirstPageNumber="1" fitToHeight="0" fitToWidth="1" horizontalDpi="600" verticalDpi="600" orientation="portrait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2018-04-25T11:00:23Z</cp:lastPrinted>
  <dcterms:created xsi:type="dcterms:W3CDTF">2014-07-22T10:08:58Z</dcterms:created>
  <dcterms:modified xsi:type="dcterms:W3CDTF">2018-04-25T11:00:24Z</dcterms:modified>
  <cp:category/>
  <cp:version/>
  <cp:contentType/>
  <cp:contentStatus/>
</cp:coreProperties>
</file>