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ст фин 2021-202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<sst xmlns="http://schemas.openxmlformats.org/spreadsheetml/2006/main" count="29" uniqueCount="27">
  <si>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Приложение № 10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от ___________ № _______ </t>
  </si>
  <si>
    <t>Источники финансирования дефицита бюджета города Обнинска на 2021 год и плановый период  2022 и 2023 годов</t>
  </si>
  <si>
    <t>(руб.)</t>
  </si>
  <si>
    <t>Код бюджетной классификации</t>
  </si>
  <si>
    <t>Наименование</t>
  </si>
  <si>
    <t>Утверждено на 2021 год</t>
  </si>
  <si>
    <t>Изменения (увеличение (+), уменьшение (-))</t>
  </si>
  <si>
    <t>Сумма на 2021 год с учетом изменений</t>
  </si>
  <si>
    <t>Утверждено на 2022 год</t>
  </si>
  <si>
    <t>Сумма на 2022 год с учетом изменений</t>
  </si>
  <si>
    <t>Утверждено на 2023 год</t>
  </si>
  <si>
    <t>Сумма на 2023 год с учетом изменений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</si>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</sst>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left" wrapText="1"/>
    </xf>
    <xf numFmtId="164" fontId="5" fillId="0" borderId="0" xfId="0" applyFont="1" applyFill="1" applyBorder="1" applyAlignment="1">
      <alignment horizontal="left" vertical="top" wrapText="1"/>
    </xf>
    <xf numFmtId="164" fontId="5" fillId="0" borderId="0" xfId="0" applyFont="1" applyAlignment="1">
      <alignment horizontal="left" vertical="top" wrapText="1"/>
    </xf>
    <xf numFmtId="164" fontId="6" fillId="0" borderId="0" xfId="0" applyFont="1" applyAlignment="1">
      <alignment horizontal="left" vertical="top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2" fillId="0" borderId="1" xfId="0" applyFont="1" applyBorder="1" applyAlignment="1">
      <alignment horizontal="right" wrapText="1"/>
    </xf>
    <xf numFmtId="164" fontId="9" fillId="0" borderId="0" xfId="0" applyFont="1" applyAlignment="1">
      <alignment horizontal="right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12" fillId="0" borderId="2" xfId="0" applyFont="1" applyFill="1" applyBorder="1" applyAlignment="1">
      <alignment horizontal="center" wrapText="1"/>
    </xf>
    <xf numFmtId="164" fontId="12" fillId="0" borderId="2" xfId="0" applyFont="1" applyFill="1" applyBorder="1" applyAlignment="1">
      <alignment horizontal="left" wrapText="1"/>
    </xf>
    <xf numFmtId="165" fontId="12" fillId="0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164" fontId="13" fillId="0" borderId="2" xfId="0" applyFont="1" applyFill="1" applyBorder="1" applyAlignment="1">
      <alignment horizontal="center" wrapText="1"/>
    </xf>
    <xf numFmtId="164" fontId="13" fillId="0" borderId="2" xfId="0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center" wrapText="1"/>
    </xf>
    <xf numFmtId="165" fontId="13" fillId="0" borderId="2" xfId="0" applyNumberFormat="1" applyFont="1" applyBorder="1" applyAlignment="1">
      <alignment horizontal="center" wrapText="1"/>
    </xf>
    <xf numFmtId="164" fontId="14" fillId="0" borderId="0" xfId="0" applyFont="1" applyAlignment="1">
      <alignment/>
    </xf>
    <xf numFmtId="164" fontId="10" fillId="0" borderId="2" xfId="0" applyFont="1" applyBorder="1" applyAlignment="1">
      <alignment horizontal="center" wrapText="1"/>
    </xf>
    <xf numFmtId="164" fontId="10" fillId="0" borderId="2" xfId="0" applyFont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workbookViewId="0" topLeftCell="A1">
      <selection activeCell="J14" sqref="J14"/>
    </sheetView>
  </sheetViews>
  <sheetFormatPr defaultColWidth="9.00390625" defaultRowHeight="12.75"/>
  <cols>
    <col min="1" max="1" width="26.25390625" style="1" customWidth="1"/>
    <col min="2" max="2" width="47.25390625" style="1" customWidth="1"/>
    <col min="3" max="3" width="16.125" style="1" customWidth="1"/>
    <col min="4" max="4" width="15.375" style="2" customWidth="1"/>
    <col min="5" max="5" width="16.25390625" style="2" customWidth="1"/>
    <col min="6" max="6" width="16.75390625" style="2" customWidth="1"/>
    <col min="7" max="7" width="16.375" style="2" customWidth="1"/>
    <col min="8" max="8" width="16.75390625" style="2" customWidth="1"/>
    <col min="9" max="9" width="16.125" style="2" customWidth="1"/>
    <col min="10" max="11" width="15.875" style="2" customWidth="1"/>
    <col min="12" max="16384" width="9.125" style="2" customWidth="1"/>
  </cols>
  <sheetData>
    <row r="1" spans="1:11" ht="63" customHeight="1">
      <c r="A1" s="3"/>
      <c r="B1" s="4"/>
      <c r="H1" s="5" t="s">
        <v>0</v>
      </c>
      <c r="I1" s="5"/>
      <c r="J1" s="5"/>
      <c r="K1" s="5"/>
    </row>
    <row r="2" spans="1:5" ht="11.25" customHeight="1">
      <c r="A2" s="3"/>
      <c r="B2" s="4"/>
      <c r="C2" s="6"/>
      <c r="D2" s="7"/>
      <c r="E2" s="7"/>
    </row>
    <row r="3" spans="1:11" ht="42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1.25" customHeight="1">
      <c r="A4" s="9"/>
      <c r="B4" s="10"/>
      <c r="C4" s="10"/>
      <c r="D4" s="11"/>
      <c r="E4" s="11"/>
      <c r="F4" s="12"/>
      <c r="G4" s="12"/>
      <c r="H4" s="12"/>
      <c r="I4" s="12"/>
      <c r="J4" s="12"/>
      <c r="K4" s="12"/>
    </row>
    <row r="5" spans="2:11" ht="18.75">
      <c r="B5" s="13"/>
      <c r="C5" s="13"/>
      <c r="E5" s="13"/>
      <c r="J5" s="14"/>
      <c r="K5" s="14" t="s">
        <v>2</v>
      </c>
    </row>
    <row r="6" spans="1:11" s="17" customFormat="1" ht="54" customHeight="1">
      <c r="A6" s="15" t="s">
        <v>3</v>
      </c>
      <c r="B6" s="15" t="s">
        <v>4</v>
      </c>
      <c r="C6" s="15" t="s">
        <v>5</v>
      </c>
      <c r="D6" s="16" t="s">
        <v>6</v>
      </c>
      <c r="E6" s="16" t="s">
        <v>7</v>
      </c>
      <c r="F6" s="15" t="s">
        <v>8</v>
      </c>
      <c r="G6" s="16" t="s">
        <v>6</v>
      </c>
      <c r="H6" s="16" t="s">
        <v>9</v>
      </c>
      <c r="I6" s="15" t="s">
        <v>10</v>
      </c>
      <c r="J6" s="16" t="s">
        <v>6</v>
      </c>
      <c r="K6" s="16" t="s">
        <v>11</v>
      </c>
    </row>
    <row r="7" spans="1:11" ht="41.25">
      <c r="A7" s="18" t="s">
        <v>12</v>
      </c>
      <c r="B7" s="19" t="s">
        <v>13</v>
      </c>
      <c r="C7" s="20">
        <v>499834152.77</v>
      </c>
      <c r="D7" s="21">
        <v>-19667271.95</v>
      </c>
      <c r="E7" s="21">
        <f aca="true" t="shared" si="0" ref="E7:E14">SUM(C7:D7)</f>
        <v>480166880.82</v>
      </c>
      <c r="F7" s="20">
        <v>603133547.77</v>
      </c>
      <c r="G7" s="21">
        <v>-19667271.95</v>
      </c>
      <c r="H7" s="21">
        <f aca="true" t="shared" si="1" ref="H7:H14">SUM(F7:G7)</f>
        <v>583466275.8199999</v>
      </c>
      <c r="I7" s="20">
        <v>666151063.39</v>
      </c>
      <c r="J7" s="21">
        <v>-19667271.95</v>
      </c>
      <c r="K7" s="21">
        <f aca="true" t="shared" si="2" ref="K7:K14">SUM(I7:J7)</f>
        <v>646483791.4399999</v>
      </c>
    </row>
    <row r="8" spans="1:11" ht="41.25">
      <c r="A8" s="18" t="s">
        <v>14</v>
      </c>
      <c r="B8" s="19" t="s">
        <v>15</v>
      </c>
      <c r="C8" s="20">
        <v>300000000</v>
      </c>
      <c r="D8" s="21"/>
      <c r="E8" s="21">
        <f t="shared" si="0"/>
        <v>300000000</v>
      </c>
      <c r="F8" s="20">
        <v>499834152.77</v>
      </c>
      <c r="G8" s="21">
        <v>-19667271.95</v>
      </c>
      <c r="H8" s="21">
        <f t="shared" si="1"/>
        <v>480166880.82</v>
      </c>
      <c r="I8" s="20">
        <v>603133547.77</v>
      </c>
      <c r="J8" s="21">
        <v>-19667271.95</v>
      </c>
      <c r="K8" s="21">
        <f t="shared" si="2"/>
        <v>583466275.8199999</v>
      </c>
    </row>
    <row r="9" spans="1:11" ht="54">
      <c r="A9" s="18" t="s">
        <v>16</v>
      </c>
      <c r="B9" s="19" t="s">
        <v>17</v>
      </c>
      <c r="C9" s="20">
        <f>SUM(C10)</f>
        <v>184056500</v>
      </c>
      <c r="D9" s="21">
        <f>SUM(D10)</f>
        <v>0</v>
      </c>
      <c r="E9" s="21">
        <f t="shared" si="0"/>
        <v>184056500</v>
      </c>
      <c r="F9" s="20">
        <f>SUM(F10)</f>
        <v>196140250</v>
      </c>
      <c r="G9" s="21">
        <f>SUM(G10)</f>
        <v>0</v>
      </c>
      <c r="H9" s="21">
        <f t="shared" si="1"/>
        <v>196140250</v>
      </c>
      <c r="I9" s="20">
        <f>SUM(I10)</f>
        <v>209797000</v>
      </c>
      <c r="J9" s="21">
        <f>SUM(J10)</f>
        <v>0</v>
      </c>
      <c r="K9" s="21">
        <f t="shared" si="2"/>
        <v>209797000</v>
      </c>
    </row>
    <row r="10" spans="1:11" s="26" customFormat="1" ht="79.5">
      <c r="A10" s="22" t="s">
        <v>18</v>
      </c>
      <c r="B10" s="23" t="s">
        <v>19</v>
      </c>
      <c r="C10" s="24">
        <v>184056500</v>
      </c>
      <c r="D10" s="25"/>
      <c r="E10" s="25">
        <f t="shared" si="0"/>
        <v>184056500</v>
      </c>
      <c r="F10" s="24">
        <f>196140250</f>
        <v>196140250</v>
      </c>
      <c r="G10" s="25"/>
      <c r="H10" s="25">
        <f t="shared" si="1"/>
        <v>196140250</v>
      </c>
      <c r="I10" s="24">
        <v>209797000</v>
      </c>
      <c r="J10" s="25"/>
      <c r="K10" s="25">
        <f t="shared" si="2"/>
        <v>209797000</v>
      </c>
    </row>
    <row r="11" spans="1:11" ht="54">
      <c r="A11" s="18" t="s">
        <v>20</v>
      </c>
      <c r="B11" s="19" t="s">
        <v>21</v>
      </c>
      <c r="C11" s="20">
        <f>SUM(C12:C12)</f>
        <v>184056500</v>
      </c>
      <c r="D11" s="21">
        <f>SUM(D12)</f>
        <v>0</v>
      </c>
      <c r="E11" s="21">
        <f t="shared" si="0"/>
        <v>184056500</v>
      </c>
      <c r="F11" s="20">
        <f>SUM(F12:F12)</f>
        <v>196140250</v>
      </c>
      <c r="G11" s="21">
        <f>SUM(G12)</f>
        <v>0</v>
      </c>
      <c r="H11" s="21">
        <f t="shared" si="1"/>
        <v>196140250</v>
      </c>
      <c r="I11" s="20">
        <f>SUM(I12:I12)</f>
        <v>209797000</v>
      </c>
      <c r="J11" s="21">
        <f>SUM(J12)</f>
        <v>0</v>
      </c>
      <c r="K11" s="21">
        <f t="shared" si="2"/>
        <v>209797000</v>
      </c>
    </row>
    <row r="12" spans="1:11" s="26" customFormat="1" ht="79.5">
      <c r="A12" s="22" t="s">
        <v>22</v>
      </c>
      <c r="B12" s="23" t="s">
        <v>23</v>
      </c>
      <c r="C12" s="24">
        <f>C10</f>
        <v>184056500</v>
      </c>
      <c r="D12" s="25"/>
      <c r="E12" s="25">
        <f t="shared" si="0"/>
        <v>184056500</v>
      </c>
      <c r="F12" s="24">
        <f>196140250</f>
        <v>196140250</v>
      </c>
      <c r="G12" s="25"/>
      <c r="H12" s="25">
        <f t="shared" si="1"/>
        <v>196140250</v>
      </c>
      <c r="I12" s="24">
        <v>209797000</v>
      </c>
      <c r="J12" s="25"/>
      <c r="K12" s="25">
        <f t="shared" si="2"/>
        <v>209797000</v>
      </c>
    </row>
    <row r="13" spans="1:11" ht="27.75">
      <c r="A13" s="18" t="s">
        <v>24</v>
      </c>
      <c r="B13" s="19" t="s">
        <v>25</v>
      </c>
      <c r="C13" s="20">
        <v>15000000</v>
      </c>
      <c r="D13" s="21">
        <f>34667271.95-15000000</f>
        <v>19667271.950000003</v>
      </c>
      <c r="E13" s="21">
        <f t="shared" si="0"/>
        <v>34667271.95</v>
      </c>
      <c r="F13" s="20">
        <v>15000000</v>
      </c>
      <c r="G13" s="21"/>
      <c r="H13" s="21">
        <f t="shared" si="1"/>
        <v>15000000</v>
      </c>
      <c r="I13" s="20">
        <v>15000000</v>
      </c>
      <c r="J13" s="21">
        <v>1000</v>
      </c>
      <c r="K13" s="21">
        <f t="shared" si="2"/>
        <v>15001000</v>
      </c>
    </row>
    <row r="14" spans="1:11" ht="18.75">
      <c r="A14" s="27"/>
      <c r="B14" s="28" t="s">
        <v>26</v>
      </c>
      <c r="C14" s="29">
        <f>C7-C8+C9-C11+C13</f>
        <v>214834152.76999998</v>
      </c>
      <c r="D14" s="30">
        <f>D7-D8+D9-D11+D13</f>
        <v>0</v>
      </c>
      <c r="E14" s="30">
        <f t="shared" si="0"/>
        <v>214834152.76999998</v>
      </c>
      <c r="F14" s="29">
        <f>F7-F8+F9-F11+F13</f>
        <v>118299395</v>
      </c>
      <c r="G14" s="30">
        <f>G7-G8+G9-G11+G13</f>
        <v>0</v>
      </c>
      <c r="H14" s="30">
        <f t="shared" si="1"/>
        <v>118299395</v>
      </c>
      <c r="I14" s="29">
        <f>I7-I8+I9-I11+I13</f>
        <v>78017515.62</v>
      </c>
      <c r="J14" s="30">
        <f>J7-J8+J9-J11+J13</f>
        <v>1000</v>
      </c>
      <c r="K14" s="30">
        <f t="shared" si="2"/>
        <v>78018515.62</v>
      </c>
    </row>
    <row r="15" spans="1:2" ht="18.75">
      <c r="A15" s="31"/>
      <c r="B15" s="31"/>
    </row>
    <row r="16" spans="1:2" ht="18.75">
      <c r="A16" s="31"/>
      <c r="B16" s="31"/>
    </row>
  </sheetData>
  <sheetProtection selectLockedCells="1" selectUnlockedCells="1"/>
  <mergeCells count="2">
    <mergeCell ref="H1:K1"/>
    <mergeCell ref="A3:K3"/>
  </mergeCells>
  <printOptions/>
  <pageMargins left="0.3798611111111111" right="0.1701388888888889" top="0.5298611111111111" bottom="0.46944444444444444" header="0.5118055555555555" footer="0.30972222222222223"/>
  <pageSetup firstPageNumber="91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2021-05-12T07:32:29Z</cp:lastPrinted>
  <dcterms:modified xsi:type="dcterms:W3CDTF">2021-05-12T07:32:33Z</dcterms:modified>
  <cp:category/>
  <cp:version/>
  <cp:contentType/>
  <cp:contentStatus/>
  <cp:revision>7</cp:revision>
</cp:coreProperties>
</file>