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сходы" sheetId="1" r:id="rId1"/>
  </sheets>
  <definedNames>
    <definedName name="_xlnm.Print_Area" localSheetId="0">'Расходы'!$A$1:$D$246</definedName>
    <definedName name="_xlnm.Print_Titles" localSheetId="0">'Расходы'!$6:$6</definedName>
    <definedName name="Excel_BuiltIn_Print_Area" localSheetId="0">'Расходы'!$A$1:$D$196</definedName>
  </definedNames>
  <calcPr fullCalcOnLoad="1"/>
</workbook>
</file>

<file path=xl/sharedStrings.xml><?xml version="1.0" encoding="utf-8"?>
<sst xmlns="http://schemas.openxmlformats.org/spreadsheetml/2006/main" count="487" uniqueCount="487">
  <si>
    <t>Приложение №4 к Постановлению Администрации города Обнинска "Об утверждении отчета об исполнении бюджета города Обнинска за 1 квартал 2023 года"</t>
  </si>
  <si>
    <r>
      <rPr>
        <sz val="10"/>
        <rFont val="Times New Roman"/>
        <family val="1"/>
      </rPr>
      <t>От___</t>
    </r>
    <r>
      <rPr>
        <u val="single"/>
        <sz val="10"/>
        <rFont val="Times New Roman"/>
        <family val="1"/>
      </rPr>
      <t>25.04.2023</t>
    </r>
    <r>
      <rPr>
        <sz val="10"/>
        <rFont val="Times New Roman"/>
        <family val="1"/>
      </rPr>
      <t>_____ № ____</t>
    </r>
    <r>
      <rPr>
        <u val="single"/>
        <sz val="10"/>
        <rFont val="Times New Roman"/>
        <family val="1"/>
      </rPr>
      <t>915-п</t>
    </r>
    <r>
      <rPr>
        <sz val="10"/>
        <rFont val="Times New Roman"/>
        <family val="1"/>
      </rPr>
      <t>____</t>
    </r>
  </si>
  <si>
    <t>Исполнение бюджетных ассигнований бюджета города Обнинска за 1 квартал 2023 года по целевым статьям  (муниципальным программам и непрограммным направлениям деятельности)</t>
  </si>
  <si>
    <t>(руб.)</t>
  </si>
  <si>
    <t>Расходы</t>
  </si>
  <si>
    <t>Целевая статья</t>
  </si>
  <si>
    <t>Бюджетные ассигнования в соответствии с уточненной бюджетной росписью расходов</t>
  </si>
  <si>
    <t>Исполнено</t>
  </si>
  <si>
    <t>Муниципальная программа "Развитие системы образования города Обнинска"</t>
  </si>
  <si>
    <t>0100000000</t>
  </si>
  <si>
    <t xml:space="preserve">  Подпрограмма "Развитие дошкольного образования на территории города Обнинска"</t>
  </si>
  <si>
    <t>0110000000</t>
  </si>
  <si>
    <t>Обеспечение государственных гарантий на получение общедоступного и бесплатного дошкольного образования</t>
  </si>
  <si>
    <t>0110116020</t>
  </si>
  <si>
    <t>Дополнительные меры поддержки деятельности муниципальных дошкольных учреждений города Обнинска</t>
  </si>
  <si>
    <t>0110210000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</si>
  <si>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</si>
  <si>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01102S6040</t>
  </si>
  <si>
    <t>Укрепление материально-технической базы учреждений дошкольного образования</t>
  </si>
  <si>
    <t>0110410000</t>
  </si>
  <si>
    <t>Выплаты компенсации педагогическим работникам МБДОУ за наем (поднаем) жилых помещений</t>
  </si>
  <si>
    <t>0110510000</t>
  </si>
  <si>
    <t xml:space="preserve">  Подпрограмма "Развитие системы общего образования города Обнинска"</t>
  </si>
  <si>
    <t>0120000000</t>
  </si>
  <si>
    <t>Обеспечение государственных гарантий на получение общедоступного и бесплатного общего образования</t>
  </si>
  <si>
    <t>0120116080</t>
  </si>
  <si>
    <t>Осуществление ежемесячных денежных выплат работникам муниципальных общеобразовательных учреждений</t>
  </si>
  <si>
    <t>0120216090</t>
  </si>
  <si>
    <t>Дополнительные меры поддержки деятельности учреждений общего образования</t>
  </si>
  <si>
    <t>0120310000</t>
  </si>
  <si>
    <t>Укрепление материально-технической базы общеобразовательных учреждений</t>
  </si>
  <si>
    <t>0120410000</t>
  </si>
  <si>
    <t>Выплаты компенсации педагогическим работникам МБОУ за наем (поднаем) жилых помещений</t>
  </si>
  <si>
    <t>0120510000</t>
  </si>
  <si>
    <t>Ежемесячное денежное вознаграждение за классное руководство педагогическим работникам муниципальных общеобразовательных организаций</t>
  </si>
  <si>
    <t>0120953030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</si>
  <si>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</si>
  <si>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012EВ51790</t>
  </si>
  <si>
    <t xml:space="preserve">  Подпрограмма "Совершенствование организации питания и формирование здорового образа жизни в общеобразовательных учреждениях города Обнинска"</t>
  </si>
  <si>
    <t>0130000000</t>
  </si>
  <si>
    <t>Обеспечение бесплатным и льготным питанием обучающихся в общеобразовательных учреждениях города Обнинска</t>
  </si>
  <si>
    <t>0130110000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</si>
  <si>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</si>
  <si>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01301L3040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</si>
  <si>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</si>
  <si>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0130216216</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</si>
  <si>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</si>
  <si>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0130216217</t>
  </si>
  <si>
    <t xml:space="preserve">  Подпрограмма "Организация отдыха, оздоровления и занятости детей и подростков города Обнинска"</t>
  </si>
  <si>
    <t>0140000000</t>
  </si>
  <si>
    <t>Организация отдыха и оздоровления детей и подростков города Обнинска</t>
  </si>
  <si>
    <t>01401S8070</t>
  </si>
  <si>
    <t>Временное трудоустройство обучающихся от 14 до 17 лет в свободное от учебы время</t>
  </si>
  <si>
    <t>0140210000</t>
  </si>
  <si>
    <t xml:space="preserve">  Подпрограмма "Развитие дополнительного образования детей города Обнинска"</t>
  </si>
  <si>
    <t>0150000000</t>
  </si>
  <si>
    <t>Обеспечение деятельности учреждений дополнительного образования</t>
  </si>
  <si>
    <t>0150110000</t>
  </si>
  <si>
    <t>Укрепление материально-технической базы учреждений дополнительного образования</t>
  </si>
  <si>
    <t>0150410000</t>
  </si>
  <si>
    <t xml:space="preserve">  Подпрограмма "Развитие методической и профориентационной работы в системе образования города Обнинска"</t>
  </si>
  <si>
    <t>0160000000</t>
  </si>
  <si>
    <t>Методическое сопровождение совершенствования образовательного процесса в образовательных учреждениях</t>
  </si>
  <si>
    <t>0160110000</t>
  </si>
  <si>
    <t>Организация профориентационной работы среди обучающихся общеобразовательных учреждений</t>
  </si>
  <si>
    <t>0160210000</t>
  </si>
  <si>
    <t xml:space="preserve">  Подпрограмма "Создание условий для развития системы образования города Обнинска"</t>
  </si>
  <si>
    <t>0170000000</t>
  </si>
  <si>
    <t>Организация деятельности по руководству и управлению в системе образования</t>
  </si>
  <si>
    <t>0170110000</t>
  </si>
  <si>
    <t>Ведение бухгалтерского, налогового и статистического учета в обслуживаемых учреждениях</t>
  </si>
  <si>
    <t>0170210000</t>
  </si>
  <si>
    <t>Выявление, стимулирование и поддержка талантливых, одаренных детей и молодежи</t>
  </si>
  <si>
    <t>0170310000</t>
  </si>
  <si>
    <t>Организация работы с одаренными детьми и молодежью</t>
  </si>
  <si>
    <t>0170410000</t>
  </si>
  <si>
    <t>Выплата компенсации части родительской платы</t>
  </si>
  <si>
    <t>0170516030</t>
  </si>
  <si>
    <t>Муниципальная программа "Развитие культуры города Обнинска"</t>
  </si>
  <si>
    <t>0200000000</t>
  </si>
  <si>
    <t xml:space="preserve">  Подпрограмма "Поддержка и развитие культурно-досуговой деятельности и народного творчества в городе Обнинске"</t>
  </si>
  <si>
    <t>0210000000</t>
  </si>
  <si>
    <t>Организация и проведение общегородских мероприятий</t>
  </si>
  <si>
    <t>0210110000</t>
  </si>
  <si>
    <t>Обеспечение культурно-досуговой деятельности и народного творчества</t>
  </si>
  <si>
    <t>0210210000</t>
  </si>
  <si>
    <t>Проведение ремонтов, благоустройства, укрепление и совершенствование материально-технической базы муниципальных учреждений культуры</t>
  </si>
  <si>
    <t>0210310000</t>
  </si>
  <si>
    <t>Организация киновидеопоказа и досуговых мероприятий</t>
  </si>
  <si>
    <t>0210410000</t>
  </si>
  <si>
    <t>Организация общественных форумов, конференций, семинаров, лекций, культурно-просветительских мероприятий</t>
  </si>
  <si>
    <t>0210510000</t>
  </si>
  <si>
    <t>Гранты на поддержку и развитие народных самодеятельных коллективов</t>
  </si>
  <si>
    <t>0210610000</t>
  </si>
  <si>
    <t>Организация и проведение мероприятий в рамках деятельности ТОС</t>
  </si>
  <si>
    <t>0210710000</t>
  </si>
  <si>
    <t>Организация выездных мероприятий</t>
  </si>
  <si>
    <t>0210810000</t>
  </si>
  <si>
    <t xml:space="preserve">  Подпрограмма "Поддержка и развитие муниципальных библиотек города Обнинска"</t>
  </si>
  <si>
    <t>0220000000</t>
  </si>
  <si>
    <t>Обеспечение библиотечно-информационного обслуживания</t>
  </si>
  <si>
    <t>0220110000</t>
  </si>
  <si>
    <t>Проведение ремонтов, благоустройства, укрепление и совершенствование материально-технической базы муниципальных библиотек</t>
  </si>
  <si>
    <t>0220210000</t>
  </si>
  <si>
    <t>Комплектование книжных фондов библиотек (за счет средств субсидии на государственную поддержку отрасли культуры)</t>
  </si>
  <si>
    <t>02204L5192</t>
  </si>
  <si>
    <t xml:space="preserve">  Подпрограмма "Поддержка и развитие деятельности Музея истории города Обнинска"</t>
  </si>
  <si>
    <t>0230000000</t>
  </si>
  <si>
    <t>Обеспечение музейного обслуживания</t>
  </si>
  <si>
    <t>0230110000</t>
  </si>
  <si>
    <t>Проведение ремонтов, благоустройства, укрепление и совершенствование материально-технической базы музея</t>
  </si>
  <si>
    <t>0230210000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</si>
  <si>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</si>
  <si>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0230410000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</si>
  <si>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</si>
  <si>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023A155900</t>
  </si>
  <si>
    <t xml:space="preserve">  Подпрограмма "Сохранение и развитие системы дополнительного образования детей в сфере искусства в городе Обнинске"</t>
  </si>
  <si>
    <t>0240000000</t>
  </si>
  <si>
    <t>Обеспечение деятельности системы дополнительного образования в сфере искусства</t>
  </si>
  <si>
    <t>0240110000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</si>
  <si>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</si>
  <si>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0240210000</t>
  </si>
  <si>
    <t>Создание Школы креативных индустрий</t>
  </si>
  <si>
    <t>02403L3530</t>
  </si>
  <si>
    <t xml:space="preserve">  Подпрограмма "Выполнение полномочий органов местного самоуправления города Обнинска в сфере культуры и искусства"</t>
  </si>
  <si>
    <t>0250000000</t>
  </si>
  <si>
    <t>Обеспечение деятельности Управления культуры и молодёжной политики</t>
  </si>
  <si>
    <t>0250110000</t>
  </si>
  <si>
    <t>Ведение бухгалтерского, налогового и статистического учёта в обслуживаемых учреждениях</t>
  </si>
  <si>
    <t>0250210000</t>
  </si>
  <si>
    <t>Выплата компенсации работникам муниципальных организаций культуры за наем (поднаем) жилых помещений</t>
  </si>
  <si>
    <t>0250310000</t>
  </si>
  <si>
    <t>Муниципальная программа "Молодежь города Обнинска"</t>
  </si>
  <si>
    <t>0300000000</t>
  </si>
  <si>
    <t>Организация мероприятий для молодежи и поддержка молодежных инициатив</t>
  </si>
  <si>
    <t>0300110000</t>
  </si>
  <si>
    <t>Организация деятельности по реализации молодежной политики в городе</t>
  </si>
  <si>
    <t>0300210000</t>
  </si>
  <si>
    <t>Муниципальная программа "Развитие физической культуры и спорта в городе Обнинске"</t>
  </si>
  <si>
    <t>0400000000</t>
  </si>
  <si>
    <t>Организация и проведение общегородских спортивных мероприятий</t>
  </si>
  <si>
    <t>0400210000</t>
  </si>
  <si>
    <t>Осуществление спортивной деятельности по классическому и пляжному волейболу</t>
  </si>
  <si>
    <t>0400310000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</si>
  <si>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</si>
  <si>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0400500150</t>
  </si>
  <si>
    <t>Обеспечение деятельности муниципальных учреждений, реализующих программы спортивной подготовки</t>
  </si>
  <si>
    <t>0400510000</t>
  </si>
  <si>
    <t>Выплата компенсации работникам муниципальных физкультурно-спортивных организаций за наем (поднаем) жилых помещений</t>
  </si>
  <si>
    <t>0401310000</t>
  </si>
  <si>
    <t>Поддержка физкультурно-спортивных организаций, развивающих командные игровые виды спорта</t>
  </si>
  <si>
    <t>0401410000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</si>
  <si>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</si>
  <si>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040P550810</t>
  </si>
  <si>
    <t>Муниципальная программа "Социальная поддержка населения города Обнинска"</t>
  </si>
  <si>
    <t>0500000000</t>
  </si>
  <si>
    <t xml:space="preserve">  Подпрограмма "Дополнительные меры социальной поддержки отдельных категорий граждан, проживающих в городе Обнинске"</t>
  </si>
  <si>
    <t>0510000000</t>
  </si>
  <si>
    <t>Компенсация оплаты жилищно-коммунальных услуг отдельным категориям граждан</t>
  </si>
  <si>
    <t>0510152500</t>
  </si>
  <si>
    <t>Осуществление ежегодной денежной выплаты лицам, награжденным нагрудным знаком "Почетный донор России"</t>
  </si>
  <si>
    <t>0510252200</t>
  </si>
  <si>
    <t>Предоставление гражданам субсидий на оплату жилого помещения и коммунальных услуг</t>
  </si>
  <si>
    <t>0510303020</t>
  </si>
  <si>
    <t>Обеспечение социальных выплат, пособий, компенсаций детям и семьям с детьми</t>
  </si>
  <si>
    <t>0510403300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</si>
  <si>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</si>
  <si>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0510503040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</si>
  <si>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</si>
  <si>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0510510000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</si>
  <si>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</si>
  <si>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0510603010</t>
  </si>
  <si>
    <t>Осуществление деятельности по образованию патронатных семей для граждан пожилого возраста и инвалидов в Калужской области</t>
  </si>
  <si>
    <t>0510703060</t>
  </si>
  <si>
    <t>Предоставление дополнительного единовременного пособия в связи с рождением ребенка</t>
  </si>
  <si>
    <t>0511210000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</si>
  <si>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</si>
  <si>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0511310000</t>
  </si>
  <si>
    <t>Единовременная социальная выплата пенсионерам к юбилейным датам</t>
  </si>
  <si>
    <t>0511410000</t>
  </si>
  <si>
    <t>Меры социальной поддержки по оплате за жилое помещение и коммунальные услуги отдельным категориям граждан</t>
  </si>
  <si>
    <t>0511510000</t>
  </si>
  <si>
    <t>Выплаты почетным гражданам города Обнинска</t>
  </si>
  <si>
    <t>0511610000</t>
  </si>
  <si>
    <t>Ежемесячная доплата к государственной пенсии лицам, замещавшим муниципальные должности и должности муниципальной службы</t>
  </si>
  <si>
    <t>0511710000</t>
  </si>
  <si>
    <t>Предоставление банных услуг отдельным категориям граждан</t>
  </si>
  <si>
    <t>0512010000</t>
  </si>
  <si>
    <t>Компенсация отдельным категориям граждан оплаты взноса на капитальный ремонт общего имущества в многоквартирном доме</t>
  </si>
  <si>
    <t>05122R4620</t>
  </si>
  <si>
    <t>Осуществление ежемесячных выплат на детей в возрасте от трех до семи лет включительно</t>
  </si>
  <si>
    <t>05124R3020</t>
  </si>
  <si>
    <t>Оказание государственной социальной помощи на основании социального контракта отдельным категориям граждан</t>
  </si>
  <si>
    <t>05125R4040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</si>
  <si>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</si>
  <si>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051P103300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</si>
  <si>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</si>
  <si>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051P150840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</si>
  <si>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</si>
  <si>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051P1Д0840</t>
  </si>
  <si>
    <t xml:space="preserve">  Подпрограмма "Доступная среда в городе Обнинске"</t>
  </si>
  <si>
    <t>0520000000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</si>
  <si>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</si>
  <si>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0520110000</t>
  </si>
  <si>
    <t>Организация прохождения курса реабилитации граждан с нарушением функций опорно-двигательного аппарата</t>
  </si>
  <si>
    <t>0520310000</t>
  </si>
  <si>
    <t>Проведение оздоровительных смен для граждан пожилого возраста и инвалидов</t>
  </si>
  <si>
    <t>0520410000</t>
  </si>
  <si>
    <t>Организация работы клубных формирований для пожилых граждан и инвалидов</t>
  </si>
  <si>
    <t>0520610000</t>
  </si>
  <si>
    <t xml:space="preserve">  Подпрограмма "Жилье в кредит"</t>
  </si>
  <si>
    <t>0530000000</t>
  </si>
  <si>
    <t>Предоставление компенсации гражданам на приобретение жилья</t>
  </si>
  <si>
    <t>0530110000</t>
  </si>
  <si>
    <t xml:space="preserve">  Подпрограмма "Обеспечение жильем молодых семей"</t>
  </si>
  <si>
    <t>0540000000</t>
  </si>
  <si>
    <t>Предоставление молодым семьям социальных выплат на приобретение (строительство) жилья</t>
  </si>
  <si>
    <t>05401L4970</t>
  </si>
  <si>
    <t xml:space="preserve">  Подпрограмма "Организация деятельности по руководству и управлению в системе социальной защиты города Обнинска"</t>
  </si>
  <si>
    <t>0550000000</t>
  </si>
  <si>
    <t>Организация предоставления населению мер социальной поддержки в соответствии с законодательством</t>
  </si>
  <si>
    <t>0550103050</t>
  </si>
  <si>
    <t>Организация предоставления населению мер социальной поддержки в соответствии с законодательством за счет средств местного бюджета</t>
  </si>
  <si>
    <t>0550110000</t>
  </si>
  <si>
    <t>Муниципальная программа "Дорожное хозяйство города Обнинска"</t>
  </si>
  <si>
    <t>0600000000</t>
  </si>
  <si>
    <t>Выполнение комплекса работ по ремонту автомобильных дорог</t>
  </si>
  <si>
    <t>0600110000</t>
  </si>
  <si>
    <t>Выполнение комплекса работ по ремонту внутриквартальных и внутридворовых проездов</t>
  </si>
  <si>
    <t>0600210000</t>
  </si>
  <si>
    <t>Выполнение комплекса работ по ремонту внутриквартальных и внутридворовых проездов в рамках деятельности ТОС</t>
  </si>
  <si>
    <t>0600310000</t>
  </si>
  <si>
    <t>Содержание улично-дорожной сети города, инженерных сооружений и объектов ливневой канализации</t>
  </si>
  <si>
    <t>0600410000</t>
  </si>
  <si>
    <t>Техническое оснащение улично-дорожной сети города с целью обеспечения безопасности дорожного движения</t>
  </si>
  <si>
    <t>0600510000</t>
  </si>
  <si>
    <t>Строительство и реконструкция автомобильных дорог и искусственных сооружений на них</t>
  </si>
  <si>
    <t>0600710000</t>
  </si>
  <si>
    <t>Строительство и реконструкция автомобильных дорог и искусственных сооружений на них (за счет средств субсидии на осуществление дорожной деятельности)</t>
  </si>
  <si>
    <t>06007S5000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</si>
  <si>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</si>
  <si>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060F150211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</si>
  <si>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</si>
  <si>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060R185000</t>
  </si>
  <si>
    <t>Муниципальная программа "Содержание и обслуживание жилищного фонда муниципального образования "Город Обнинск"</t>
  </si>
  <si>
    <t>0700000000</t>
  </si>
  <si>
    <t>Ремонт и содержание муниципального жилья</t>
  </si>
  <si>
    <t>0700110000</t>
  </si>
  <si>
    <t>Софинансирование работ по капитальному ремонту многоквартирных домов</t>
  </si>
  <si>
    <t>0700210000</t>
  </si>
  <si>
    <t>Обеспечение деятельности аварийно-диспетчерской службы города</t>
  </si>
  <si>
    <t>0700310000</t>
  </si>
  <si>
    <t>Возмещение части платы за содержание и ремонт помещений, находящихся в муниципальной собственности</t>
  </si>
  <si>
    <t>0700510000</t>
  </si>
  <si>
    <t>Муниципальная программа "Энергосбережение и повышение энергетической эффективности в муниципальном образовании "Город Обнинск"</t>
  </si>
  <si>
    <t>0800000000</t>
  </si>
  <si>
    <t>Установка и замена индивидуальных приборов учета потребления коммунальных ресурсов в муниципальном жилищном фонде</t>
  </si>
  <si>
    <t>0800110000</t>
  </si>
  <si>
    <t>Реконструкция магистральных и распределительных сетей электроснабжения</t>
  </si>
  <si>
    <t>0800310000</t>
  </si>
  <si>
    <t>Повышение энергоэффективности малоэтажных домов</t>
  </si>
  <si>
    <t>0800410000</t>
  </si>
  <si>
    <t>Разработка сводного топливно-энергетического баланса муниципального образования "Город Обнинск"</t>
  </si>
  <si>
    <t>0800510000</t>
  </si>
  <si>
    <t>Муниципальная программа "Благоустройство города Обнинска"</t>
  </si>
  <si>
    <t>0900000000</t>
  </si>
  <si>
    <t xml:space="preserve">  Подпрограмма "Содержание и озеленение территории города Обнинска"</t>
  </si>
  <si>
    <t>0910000000</t>
  </si>
  <si>
    <t>Реализация мероприятий по благоустройству территории города Обнинска</t>
  </si>
  <si>
    <t>0910110000</t>
  </si>
  <si>
    <t>Реализация мероприятий по озеленению территорий города, реконструкция и восстановление зеленых насаждений</t>
  </si>
  <si>
    <t>0910210000</t>
  </si>
  <si>
    <t>Реализация мероприятий по декоративному оформлению территорий города Обнинска</t>
  </si>
  <si>
    <t>0910510000</t>
  </si>
  <si>
    <t xml:space="preserve">  Подпрограмма "Содержание и развитие наружного освещения территории города Обнинска"</t>
  </si>
  <si>
    <t>0930000000</t>
  </si>
  <si>
    <t>Содержание сети уличного освещения городских территорий</t>
  </si>
  <si>
    <t>0930110000</t>
  </si>
  <si>
    <t>Развитие наружного освещения территории города Обнинска</t>
  </si>
  <si>
    <t>0930210000</t>
  </si>
  <si>
    <t xml:space="preserve">  Подпрограмма "Развитие парков, парковых зон и скверов города Обнинска"</t>
  </si>
  <si>
    <t>0940000000</t>
  </si>
  <si>
    <t>Благоустройство и расширение парковых зон и скверов на территории города</t>
  </si>
  <si>
    <t>0940110000</t>
  </si>
  <si>
    <t>Организация и проведение городских мероприятий на территории парков города</t>
  </si>
  <si>
    <t>0940210000</t>
  </si>
  <si>
    <t>Создание инженерной и инновационной инфраструктуры в Зоне 2 общественного центра города</t>
  </si>
  <si>
    <t>0940410000</t>
  </si>
  <si>
    <t>Создание инженерной и инновационной инфраструктуры в Зоне 2 общественного центра города (осуществление мероприятий по реализации стратегий социально-экономического развития наукоградов Российской Федерации)</t>
  </si>
  <si>
    <t>09404L5250</t>
  </si>
  <si>
    <t xml:space="preserve">  Подпрограмма "Организация похоронного дела"</t>
  </si>
  <si>
    <t>0950000000</t>
  </si>
  <si>
    <t>Обеспечение деятельности МКУ "БРУ"</t>
  </si>
  <si>
    <t>0950110000</t>
  </si>
  <si>
    <t>Благоустройство территорий кладбищ и содержание мест захоронений</t>
  </si>
  <si>
    <t>0950310000</t>
  </si>
  <si>
    <t>Муниципальная программа "Развитие и модернизация объектов инженерной инфраструктуры города Обнинска"</t>
  </si>
  <si>
    <t>1000000000</t>
  </si>
  <si>
    <t>Проектирование и строительство станций очистки воды для скважин Вашутинского и Добринского водозаборов</t>
  </si>
  <si>
    <t>1000110000</t>
  </si>
  <si>
    <t>Осуществление функций МБУ "Управляющая компания систем коммунальной инфраструктуры"</t>
  </si>
  <si>
    <t>1001610000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</si>
  <si>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</si>
  <si>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100F552430</t>
  </si>
  <si>
    <t>Муниципальная программа "Обеспечение правопорядка и безопасности населения на территории города Обнинска"</t>
  </si>
  <si>
    <t>1100000000</t>
  </si>
  <si>
    <t xml:space="preserve">  Подпрограмма "Обеспечение безопасности и защиты населения и территории города Обнинска"</t>
  </si>
  <si>
    <t>1110000000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</si>
  <si>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</si>
  <si>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1110110000</t>
  </si>
  <si>
    <t>Обеспечение первичных мер пожарной безопасности в границах городского округа</t>
  </si>
  <si>
    <t>1110210000</t>
  </si>
  <si>
    <t xml:space="preserve">  Подпрограмма "Профилактика правонарушений и злоупотреблений наркотиками в муниципальном образовании "Город Обнинск"</t>
  </si>
  <si>
    <t>1120000000</t>
  </si>
  <si>
    <t>Установка и модернизация систем видеонаблюдения в муниципальных образовательных учреждениях</t>
  </si>
  <si>
    <t>1120110000</t>
  </si>
  <si>
    <t>Установка, модернизация и обслуживание систем видеонаблюдения на территории города Обнинска</t>
  </si>
  <si>
    <t>1120210000</t>
  </si>
  <si>
    <t>Создание условий для деятельности добровольных народных дружин</t>
  </si>
  <si>
    <t>1120310000</t>
  </si>
  <si>
    <t>Проведение мероприятий антинаркотической направленности</t>
  </si>
  <si>
    <t>1120410000</t>
  </si>
  <si>
    <t>Поддержка организаций, занимающихся реабилитацией граждан, страдающих наркотической и алкогольной зависимостью</t>
  </si>
  <si>
    <t>1120510000</t>
  </si>
  <si>
    <t>Муниципальная программа "Содействие развитию малого и среднего предпринимательства и инновационной деятельности в городе Обнинске"</t>
  </si>
  <si>
    <t>1200000000</t>
  </si>
  <si>
    <t xml:space="preserve">  Подпрограмма "Содействие развитию малого и среднего предпринимательства в городе Обнинске"</t>
  </si>
  <si>
    <t>1210000000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</si>
  <si>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</si>
  <si>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1210110000</t>
  </si>
  <si>
    <t>Предоставление субсидий субъектам малого и среднего предпринимательства на компенсацию затрат</t>
  </si>
  <si>
    <t>12102S6840</t>
  </si>
  <si>
    <t>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t>
  </si>
  <si>
    <t>12103S6840</t>
  </si>
  <si>
    <t xml:space="preserve">  Подпрограмма "Развитие инновационной деятельности в городе Обнинске"</t>
  </si>
  <si>
    <t>1220000000</t>
  </si>
  <si>
    <t>Предоставление субсидий на развитие инфраструктуры поддержки предпринимательства и инновационной деятельности</t>
  </si>
  <si>
    <t>1220210000</t>
  </si>
  <si>
    <t>Обеспечение информационно-имиджевой поддержки инновационной деятельности</t>
  </si>
  <si>
    <t>1220310000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</si>
  <si>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</si>
  <si>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1220510000</t>
  </si>
  <si>
    <t>Разработка стратегии развития города как наукограда Российской Федерации</t>
  </si>
  <si>
    <t>1220710000</t>
  </si>
  <si>
    <t>Муниципальная программа "Обеспечение функционирования системы управления в муниципальном образовании "Город Обнинск"</t>
  </si>
  <si>
    <t>1300000000</t>
  </si>
  <si>
    <t xml:space="preserve">  Подпрограмма "Управление муниципальным имуществом в городе Обнинске"</t>
  </si>
  <si>
    <t>1310000000</t>
  </si>
  <si>
    <t>Кадастровые работы в отношении объектов, находящихся в муниципальной собственности, и земельных участков</t>
  </si>
  <si>
    <t>1310110000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</si>
  <si>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</si>
  <si>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13101L5110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</si>
  <si>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</si>
  <si>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13101S6210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</si>
  <si>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</si>
  <si>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13101S6280</t>
  </si>
  <si>
    <t>Оценка рыночной стоимости муниципального имущества и земельных участков; государственная кадастровая оценка земельных участков</t>
  </si>
  <si>
    <t>1310210000</t>
  </si>
  <si>
    <t>Проведение ремонта имущества муниципальной казны и организация содержания имущества казны</t>
  </si>
  <si>
    <t>1310310000</t>
  </si>
  <si>
    <t xml:space="preserve">  Подпрограмма "Обеспечение градостроительной деятельности на территории муниципального образования "Город Обнинск"</t>
  </si>
  <si>
    <t>1320000000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</si>
  <si>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</si>
  <si>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13201S7070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</si>
  <si>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</si>
  <si>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1320210000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</si>
  <si>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</si>
  <si>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1320310000</t>
  </si>
  <si>
    <t>Повышение уровня привлекательности профессиональной деятельности в сфере архитектуры и градостроительства</t>
  </si>
  <si>
    <t>13205S6233</t>
  </si>
  <si>
    <t>Муниципальная программа "Формирование современной городской среды"</t>
  </si>
  <si>
    <t>1500000000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</si>
  <si>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</si>
  <si>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1500110000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</si>
  <si>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реализации федерального проекта "Формирование комфортной городской среды" национального проекта "Жилье и городская среда")</t>
  </si>
  <si>
    <t>150F254240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</si>
  <si>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</si>
  <si>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150F255551</t>
  </si>
  <si>
    <t>Муниципальная программа "Развитие туризма в муниципальном образовании "Город Обнинск"</t>
  </si>
  <si>
    <t>1600000000</t>
  </si>
  <si>
    <t>Развитие приоритетных направлений туризма</t>
  </si>
  <si>
    <t>1600110000</t>
  </si>
  <si>
    <t>Повышение доступности и популяризация туристических объектов и достопримечательностей муниципального образования "Город Обнинск"</t>
  </si>
  <si>
    <t>1600210000</t>
  </si>
  <si>
    <t>Муниципальная программа "Профилактика терроризма и экстремизма на территории муниципального образования "Город Обнинск"</t>
  </si>
  <si>
    <t>1700000000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</si>
  <si>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</si>
  <si>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1701410000</t>
  </si>
  <si>
    <t>Непрограммные направления расходов</t>
  </si>
  <si>
    <t>7000000000</t>
  </si>
  <si>
    <t xml:space="preserve">  Обеспечение деятельности органов местного самоуправления</t>
  </si>
  <si>
    <t>7010000000</t>
  </si>
  <si>
    <t>Стимулирование руководителей исполнительно-распорядительных органов муниципальных образований области</t>
  </si>
  <si>
    <t>7010000530</t>
  </si>
  <si>
    <t>Формирование и содержание областных архивных фондов</t>
  </si>
  <si>
    <t>7010000800</t>
  </si>
  <si>
    <t>Организация исполнения полномочий по обеспечению предоставления гражданам мер социальной поддержки</t>
  </si>
  <si>
    <t>7010003050</t>
  </si>
  <si>
    <t>Обеспечение деятельности представительного органа муниципального образования "Город Обнинск"</t>
  </si>
  <si>
    <t>7010011001</t>
  </si>
  <si>
    <t>Обеспечение деятельности Контрольно-счетной палаты муниципального образования "Город Обнинск"</t>
  </si>
  <si>
    <t>7010011002</t>
  </si>
  <si>
    <t>Обеспечение деятельности исполнительно-распорядительного органа муниципального образования "Город Обнинск"</t>
  </si>
  <si>
    <t>7010011003</t>
  </si>
  <si>
    <t>Обеспечение деятельности Управления финансов Администрации города Обнинска</t>
  </si>
  <si>
    <t>7010011004</t>
  </si>
  <si>
    <t>Обеспечение деятельности Комитета по материально-техническому обеспечению Администрации города Обнинска</t>
  </si>
  <si>
    <t>7010011005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</si>
  <si>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</si>
  <si>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7010022220</t>
  </si>
  <si>
    <t>Осуществление полномочий по государственной регистрации актов гражданского состояния</t>
  </si>
  <si>
    <t>7010059340</t>
  </si>
  <si>
    <t xml:space="preserve">  Резервные фонды местных администраций</t>
  </si>
  <si>
    <t>7020000000</t>
  </si>
  <si>
    <t>Резервный фонд Администрации города Обнинска</t>
  </si>
  <si>
    <t>7020012001</t>
  </si>
  <si>
    <t>Резервный фонд Администрации города Обнинска на предупреждение и ликвидацию чрезвычайных ситуаций и последствий стихийных бедствий</t>
  </si>
  <si>
    <t>7020012002</t>
  </si>
  <si>
    <t xml:space="preserve">  Реализация прочих направлений деятельности в сфере установленных функций органов местного самоуправления</t>
  </si>
  <si>
    <t>7030000000</t>
  </si>
  <si>
    <t>Обучение, переподготовка, повышение квалификации, проведение семинаров для выборных лиц местного самоуправления, муниципальных служащих</t>
  </si>
  <si>
    <t>7030013001</t>
  </si>
  <si>
    <t>Размещение в средствах массовой информации официальной информации и материалов о деятельности органов местного самоуправления</t>
  </si>
  <si>
    <t>7030013002</t>
  </si>
  <si>
    <t>Процентные платежи по муниципальному долгу</t>
  </si>
  <si>
    <t>7030013003</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</si>
  <si>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</si>
  <si>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7030013005</t>
  </si>
  <si>
    <t>Проведение отдельных мероприятий по транспорту</t>
  </si>
  <si>
    <t>7030013006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</si>
  <si>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</si>
  <si>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7030013007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</si>
  <si>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</si>
  <si>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7030013008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</si>
  <si>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</si>
  <si>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7030013009</t>
  </si>
  <si>
    <t>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t>
  </si>
  <si>
    <t>7030013010</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</si>
  <si>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</si>
  <si>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7030013011</t>
  </si>
  <si>
    <t>Изъятие земельных участков, находящихся в частной собственности, для муниципальных нужд</t>
  </si>
  <si>
    <t>7030013014</t>
  </si>
  <si>
    <t>Единовременный учредительный денежный взнос в автономную некоммерческую организацию, учредителем которой является Администрация города Обнинска</t>
  </si>
  <si>
    <t>7030013017</t>
  </si>
  <si>
    <t>Ремонт помещений, находящихся в муниципальной собственности</t>
  </si>
  <si>
    <t>7030013018</t>
  </si>
  <si>
    <t>Реализация инициативных проектов</t>
  </si>
  <si>
    <t>7030013100</t>
  </si>
  <si>
    <t xml:space="preserve">  Расходы непрограммного характера за счет средств межбюджетных трансфертов, не включенные в другие направления расходов</t>
  </si>
  <si>
    <t>7040000000</t>
  </si>
  <si>
    <t>Расходы на участие в мероприятиях по профилактике терроризма и экстремизма</t>
  </si>
  <si>
    <t>7040000152</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</si>
  <si>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</si>
  <si>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7040000900</t>
  </si>
  <si>
    <t>Осуществление государственных полномочий по организации социального обслуживания граждан в Калужской области</t>
  </si>
  <si>
    <t>7040003410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</si>
  <si>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</si>
  <si>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7040051200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</si>
  <si>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</si>
  <si>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7040088410</t>
  </si>
  <si>
    <t>Реализация инфраструктурного проекта</t>
  </si>
  <si>
    <t>7040098110</t>
  </si>
  <si>
    <t>Реализация инфраструктурного проекта (софинансирование за счет средств местного бюджета)</t>
  </si>
  <si>
    <t>70400S8110</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</si>
  <si>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</si>
  <si>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70400S9030</t>
  </si>
  <si>
    <t xml:space="preserve">  Предоставление межбюджетных трансфертов общего характера бюджетам бюджетной системы Российской Федерации</t>
  </si>
  <si>
    <t>7050000000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</si>
  <si>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</si>
  <si>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7050015001</t>
  </si>
  <si>
    <t xml:space="preserve">  Прочие непрограммные направления расходов</t>
  </si>
  <si>
    <t>7090000000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</si>
  <si>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</si>
  <si>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7090019001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</si>
  <si>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</si>
  <si>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7090019002</t>
  </si>
  <si>
    <t>Дополнительные выплаты за поднаем жилья работникам федеральных государственных учреждений здравоохранения</t>
  </si>
  <si>
    <t>7090019003</t>
  </si>
  <si>
    <t>Мероприятия по здоровому образу жизни в городе Обнинске</t>
  </si>
  <si>
    <t>7090019004</t>
  </si>
  <si>
    <t>Исполнение судебных актов</t>
  </si>
  <si>
    <t>7090019005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</si>
  <si>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</si>
  <si>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7090019006</t>
  </si>
  <si>
    <t>Расходы, связанные с организацией и проведением сельскохозяйственных ярмарок выходного дня в городе Обнинске</t>
  </si>
  <si>
    <t>7090019007</t>
  </si>
  <si>
    <t>ВСЕГО РАСХОДОВ:</t>
  </si>
</sst>
</file>

<file path=xl/styles.xml><?xml version="1.0" encoding="utf-8"?>
<styleSheet xmlns="http://schemas.openxmlformats.org/spreadsheetml/2006/main">
  <numFmts count="6">
    <numFmt numFmtId="164" formatCode="General"/>
    <numFmt numFmtId="165" formatCode="@"/>
    <numFmt numFmtId="166" formatCode="#,##0.00"/>
    <numFmt numFmtId="167" formatCode="0.00%"/>
    <numFmt numFmtId="168" formatCode="0"/>
    <numFmt numFmtId="169" formatCode="0.00"/>
  </numFmts>
  <fonts count="45">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0"/>
      <name val="Times New Roman"/>
      <family val="1"/>
    </font>
    <font>
      <i/>
      <sz val="10"/>
      <name val="Arial Cyr"/>
      <family val="0"/>
    </font>
    <font>
      <sz val="9.5"/>
      <name val="Times New Roman"/>
      <family val="1"/>
    </font>
    <font>
      <u val="single"/>
      <sz val="10"/>
      <name val="Times New Roman"/>
      <family val="1"/>
    </font>
    <font>
      <b/>
      <sz val="14"/>
      <name val="Times New Roman"/>
      <family val="1"/>
    </font>
    <font>
      <sz val="14"/>
      <name val="Times New Roman"/>
      <family val="1"/>
    </font>
    <font>
      <sz val="11"/>
      <name val="Times New Roman"/>
      <family val="1"/>
    </font>
    <font>
      <b/>
      <sz val="11"/>
      <name val="Times New Roman"/>
      <family val="1"/>
    </font>
    <font>
      <b/>
      <sz val="11"/>
      <name val="Arial Cyr"/>
      <family val="0"/>
    </font>
    <font>
      <b/>
      <sz val="11"/>
      <color indexed="8"/>
      <name val="Times New Roman"/>
      <family val="1"/>
    </font>
    <font>
      <sz val="11"/>
      <color indexed="8"/>
      <name val="Times New Roman"/>
      <family val="1"/>
    </font>
    <font>
      <i/>
      <sz val="11"/>
      <name val="Arial Cyr"/>
      <family val="0"/>
    </font>
    <font>
      <b/>
      <sz val="12"/>
      <name val="Arial Cyr"/>
      <family val="0"/>
    </font>
    <font>
      <sz val="12"/>
      <name val="Arial Cyr"/>
      <family val="0"/>
    </font>
    <font>
      <b/>
      <sz val="10"/>
      <name val="Arial Cyr"/>
      <family val="0"/>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s>
  <cellStyleXfs count="13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3" fillId="14"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9" borderId="0" applyNumberFormat="0" applyBorder="0" applyAlignment="0" applyProtection="0"/>
    <xf numFmtId="164" fontId="3" fillId="20" borderId="0" applyNumberFormat="0" applyBorder="0" applyAlignment="0" applyProtection="0"/>
    <xf numFmtId="164" fontId="3" fillId="18"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4" fillId="6" borderId="0" applyNumberFormat="0" applyBorder="0" applyAlignment="0" applyProtection="0"/>
    <xf numFmtId="164" fontId="5" fillId="0" borderId="0">
      <alignment/>
      <protection/>
    </xf>
    <xf numFmtId="164" fontId="6" fillId="22" borderId="1" applyNumberFormat="0" applyAlignment="0" applyProtection="0"/>
    <xf numFmtId="164" fontId="7" fillId="23" borderId="2" applyNumberFormat="0" applyAlignment="0" applyProtection="0"/>
    <xf numFmtId="164" fontId="5" fillId="0" borderId="0">
      <alignment/>
      <protection/>
    </xf>
    <xf numFmtId="164" fontId="8" fillId="0" borderId="0" applyNumberFormat="0" applyFill="0" applyBorder="0" applyAlignment="0" applyProtection="0"/>
    <xf numFmtId="164" fontId="9" fillId="7"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3" borderId="1" applyNumberFormat="0" applyAlignment="0" applyProtection="0"/>
    <xf numFmtId="164" fontId="14" fillId="0" borderId="6" applyNumberFormat="0" applyFill="0" applyAlignment="0" applyProtection="0"/>
    <xf numFmtId="164" fontId="15" fillId="11" borderId="0" applyNumberFormat="0" applyBorder="0" applyAlignment="0" applyProtection="0"/>
    <xf numFmtId="164" fontId="0" fillId="4" borderId="7" applyNumberFormat="0" applyAlignment="0" applyProtection="0"/>
    <xf numFmtId="164" fontId="16" fillId="22" borderId="8" applyNumberFormat="0" applyAlignment="0" applyProtection="0"/>
    <xf numFmtId="164" fontId="17" fillId="0" borderId="0">
      <alignment/>
      <protection/>
    </xf>
    <xf numFmtId="164" fontId="17" fillId="0" borderId="0">
      <alignment/>
      <protection/>
    </xf>
    <xf numFmtId="164" fontId="18" fillId="0" borderId="0" applyNumberFormat="0" applyFill="0" applyBorder="0" applyAlignment="0" applyProtection="0"/>
    <xf numFmtId="164" fontId="19" fillId="0" borderId="9" applyNumberFormat="0" applyFill="0" applyAlignment="0" applyProtection="0"/>
    <xf numFmtId="164" fontId="5" fillId="0" borderId="0">
      <alignment/>
      <protection/>
    </xf>
    <xf numFmtId="164" fontId="20" fillId="0" borderId="0" applyNumberFormat="0" applyFill="0" applyBorder="0" applyAlignment="0" applyProtection="0"/>
    <xf numFmtId="164" fontId="17" fillId="24" borderId="0">
      <alignment/>
      <protection/>
    </xf>
    <xf numFmtId="164" fontId="17" fillId="0" borderId="0">
      <alignment wrapText="1"/>
      <protection/>
    </xf>
    <xf numFmtId="164" fontId="17" fillId="0" borderId="0">
      <alignment/>
      <protection/>
    </xf>
    <xf numFmtId="164" fontId="21" fillId="0" borderId="0">
      <alignment horizontal="center" wrapText="1"/>
      <protection/>
    </xf>
    <xf numFmtId="164" fontId="21" fillId="0" borderId="0">
      <alignment horizontal="center"/>
      <protection/>
    </xf>
    <xf numFmtId="164" fontId="17" fillId="0" borderId="0">
      <alignment horizontal="right"/>
      <protection/>
    </xf>
    <xf numFmtId="164" fontId="17" fillId="24" borderId="10">
      <alignment/>
      <protection/>
    </xf>
    <xf numFmtId="164" fontId="17" fillId="0" borderId="11">
      <alignment horizontal="center" vertical="center" wrapText="1"/>
      <protection/>
    </xf>
    <xf numFmtId="164" fontId="17" fillId="24" borderId="12">
      <alignment/>
      <protection/>
    </xf>
    <xf numFmtId="165" fontId="17" fillId="0" borderId="11">
      <alignment horizontal="left" vertical="top" wrapText="1" indent="2"/>
      <protection/>
    </xf>
    <xf numFmtId="165" fontId="17" fillId="0" borderId="11">
      <alignment horizontal="center" vertical="top" shrinkToFit="1"/>
      <protection/>
    </xf>
    <xf numFmtId="166" fontId="17" fillId="0" borderId="11">
      <alignment horizontal="right" vertical="top" shrinkToFit="1"/>
      <protection/>
    </xf>
    <xf numFmtId="167" fontId="17" fillId="0" borderId="11">
      <alignment horizontal="right" vertical="top" shrinkToFit="1"/>
      <protection/>
    </xf>
    <xf numFmtId="164" fontId="17" fillId="24" borderId="12">
      <alignment shrinkToFit="1"/>
      <protection/>
    </xf>
    <xf numFmtId="164" fontId="22" fillId="0" borderId="11">
      <alignment horizontal="left"/>
      <protection/>
    </xf>
    <xf numFmtId="166" fontId="22" fillId="4" borderId="11">
      <alignment horizontal="right" vertical="top" shrinkToFit="1"/>
      <protection/>
    </xf>
    <xf numFmtId="167" fontId="22" fillId="4" borderId="11">
      <alignment horizontal="right" vertical="top" shrinkToFit="1"/>
      <protection/>
    </xf>
    <xf numFmtId="164" fontId="17" fillId="24" borderId="13">
      <alignment/>
      <protection/>
    </xf>
    <xf numFmtId="164" fontId="17" fillId="0" borderId="0">
      <alignment horizontal="left" wrapText="1"/>
      <protection/>
    </xf>
    <xf numFmtId="164" fontId="22" fillId="0" borderId="11">
      <alignment vertical="top" wrapText="1"/>
      <protection/>
    </xf>
    <xf numFmtId="166" fontId="22" fillId="5" borderId="11">
      <alignment horizontal="right" vertical="top" shrinkToFit="1"/>
      <protection/>
    </xf>
    <xf numFmtId="167" fontId="22" fillId="5" borderId="11">
      <alignment horizontal="right" vertical="top" shrinkToFit="1"/>
      <protection/>
    </xf>
    <xf numFmtId="164" fontId="17" fillId="24" borderId="12">
      <alignment horizontal="center"/>
      <protection/>
    </xf>
    <xf numFmtId="164" fontId="17" fillId="24" borderId="12">
      <alignment horizontal="left"/>
      <protection/>
    </xf>
    <xf numFmtId="164" fontId="17" fillId="24" borderId="13">
      <alignment horizontal="center"/>
      <protection/>
    </xf>
    <xf numFmtId="164" fontId="17" fillId="24" borderId="13">
      <alignment horizontal="left"/>
      <protection/>
    </xf>
    <xf numFmtId="164" fontId="22" fillId="0" borderId="11">
      <alignment vertical="top" wrapText="1"/>
      <protection/>
    </xf>
    <xf numFmtId="166" fontId="22" fillId="5" borderId="11">
      <alignment horizontal="right" vertical="top" shrinkToFit="1"/>
      <protection/>
    </xf>
    <xf numFmtId="166" fontId="22" fillId="5" borderId="11">
      <alignment horizontal="right" vertical="top" shrinkToFit="1"/>
      <protection/>
    </xf>
    <xf numFmtId="164" fontId="3" fillId="25" borderId="0" applyNumberFormat="0" applyBorder="0" applyAlignment="0" applyProtection="0"/>
    <xf numFmtId="164" fontId="3" fillId="26" borderId="0" applyNumberFormat="0" applyBorder="0" applyAlignment="0" applyProtection="0"/>
    <xf numFmtId="164" fontId="3" fillId="27"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13" fillId="3" borderId="1" applyNumberFormat="0" applyAlignment="0" applyProtection="0"/>
    <xf numFmtId="164" fontId="16" fillId="24" borderId="8" applyNumberFormat="0" applyAlignment="0" applyProtection="0"/>
    <xf numFmtId="164" fontId="23" fillId="24" borderId="1" applyNumberFormat="0" applyAlignment="0" applyProtection="0"/>
    <xf numFmtId="164" fontId="24" fillId="0" borderId="14" applyNumberFormat="0" applyFill="0" applyAlignment="0" applyProtection="0"/>
    <xf numFmtId="164" fontId="25" fillId="0" borderId="15" applyNumberFormat="0" applyFill="0" applyAlignment="0" applyProtection="0"/>
    <xf numFmtId="164" fontId="26" fillId="0" borderId="16" applyNumberFormat="0" applyFill="0" applyAlignment="0" applyProtection="0"/>
    <xf numFmtId="164" fontId="26" fillId="0" borderId="0" applyNumberFormat="0" applyFill="0" applyBorder="0" applyAlignment="0" applyProtection="0"/>
    <xf numFmtId="164" fontId="19" fillId="0" borderId="17" applyNumberFormat="0" applyFill="0" applyAlignment="0" applyProtection="0"/>
    <xf numFmtId="164" fontId="7" fillId="23" borderId="2" applyNumberFormat="0" applyAlignment="0" applyProtection="0"/>
    <xf numFmtId="164" fontId="27" fillId="0" borderId="0" applyNumberFormat="0" applyFill="0" applyBorder="0" applyAlignment="0" applyProtection="0"/>
    <xf numFmtId="164" fontId="15" fillId="11" borderId="0" applyNumberFormat="0" applyBorder="0" applyAlignment="0" applyProtection="0"/>
    <xf numFmtId="164" fontId="28" fillId="6" borderId="0" applyNumberFormat="0" applyBorder="0" applyAlignment="0" applyProtection="0"/>
    <xf numFmtId="164" fontId="8" fillId="0" borderId="0" applyNumberFormat="0" applyFill="0" applyBorder="0" applyAlignment="0" applyProtection="0"/>
    <xf numFmtId="164" fontId="0" fillId="4" borderId="7" applyNumberFormat="0" applyAlignment="0" applyProtection="0"/>
    <xf numFmtId="164" fontId="29" fillId="0" borderId="6" applyNumberFormat="0" applyFill="0" applyAlignment="0" applyProtection="0"/>
    <xf numFmtId="164" fontId="20" fillId="0" borderId="0" applyNumberFormat="0" applyFill="0" applyBorder="0" applyAlignment="0" applyProtection="0"/>
    <xf numFmtId="164" fontId="9" fillId="7" borderId="0" applyNumberFormat="0" applyBorder="0" applyAlignment="0" applyProtection="0"/>
  </cellStyleXfs>
  <cellXfs count="33">
    <xf numFmtId="164" fontId="0" fillId="0" borderId="0" xfId="0" applyAlignment="1">
      <alignment/>
    </xf>
    <xf numFmtId="165" fontId="0" fillId="0" borderId="0" xfId="0" applyNumberFormat="1" applyFont="1" applyFill="1" applyAlignment="1">
      <alignment/>
    </xf>
    <xf numFmtId="165" fontId="0" fillId="0" borderId="0" xfId="0" applyNumberFormat="1" applyFill="1" applyAlignment="1">
      <alignment horizontal="center"/>
    </xf>
    <xf numFmtId="164" fontId="30" fillId="0" borderId="0" xfId="0" applyFont="1" applyFill="1" applyAlignment="1">
      <alignment horizontal="center"/>
    </xf>
    <xf numFmtId="164" fontId="31" fillId="0" borderId="0" xfId="0" applyFont="1" applyFill="1" applyAlignment="1">
      <alignment/>
    </xf>
    <xf numFmtId="164" fontId="0" fillId="0" borderId="0" xfId="0" applyFill="1" applyAlignment="1">
      <alignment/>
    </xf>
    <xf numFmtId="165" fontId="0" fillId="0" borderId="0" xfId="0" applyNumberFormat="1" applyFill="1" applyAlignment="1">
      <alignment/>
    </xf>
    <xf numFmtId="165" fontId="32" fillId="0" borderId="0" xfId="0" applyNumberFormat="1" applyFont="1" applyFill="1" applyAlignment="1">
      <alignment horizontal="center" wrapText="1"/>
    </xf>
    <xf numFmtId="164" fontId="30" fillId="0" borderId="0" xfId="0" applyFont="1" applyFill="1" applyBorder="1" applyAlignment="1">
      <alignment horizontal="left" wrapText="1"/>
    </xf>
    <xf numFmtId="165" fontId="30" fillId="0" borderId="0" xfId="0" applyNumberFormat="1" applyFont="1" applyFill="1" applyBorder="1" applyAlignment="1">
      <alignment horizontal="left" wrapText="1"/>
    </xf>
    <xf numFmtId="164" fontId="30" fillId="0" borderId="0" xfId="0" applyFont="1" applyFill="1" applyBorder="1" applyAlignment="1">
      <alignment horizontal="left"/>
    </xf>
    <xf numFmtId="165" fontId="34" fillId="0" borderId="0" xfId="0" applyNumberFormat="1" applyFont="1" applyFill="1" applyBorder="1" applyAlignment="1">
      <alignment horizontal="center" wrapText="1"/>
    </xf>
    <xf numFmtId="165" fontId="35" fillId="0" borderId="0" xfId="0" applyNumberFormat="1" applyFont="1" applyFill="1" applyBorder="1" applyAlignment="1">
      <alignment horizontal="center" vertical="top" wrapText="1"/>
    </xf>
    <xf numFmtId="165" fontId="0" fillId="0" borderId="0" xfId="0" applyNumberFormat="1" applyFill="1" applyBorder="1" applyAlignment="1">
      <alignment horizontal="center"/>
    </xf>
    <xf numFmtId="164" fontId="36" fillId="0" borderId="0" xfId="0" applyFont="1" applyFill="1" applyAlignment="1">
      <alignment horizontal="right"/>
    </xf>
    <xf numFmtId="165" fontId="37" fillId="0" borderId="11" xfId="0" applyNumberFormat="1" applyFont="1" applyFill="1" applyBorder="1" applyAlignment="1">
      <alignment horizontal="center" vertical="center" wrapText="1"/>
    </xf>
    <xf numFmtId="164" fontId="37" fillId="0" borderId="11" xfId="0" applyFont="1" applyFill="1" applyBorder="1" applyAlignment="1">
      <alignment horizontal="center" vertical="center" wrapText="1"/>
    </xf>
    <xf numFmtId="164" fontId="38" fillId="0" borderId="0" xfId="0" applyFont="1" applyFill="1" applyAlignment="1">
      <alignment/>
    </xf>
    <xf numFmtId="164" fontId="39" fillId="0" borderId="18" xfId="100" applyNumberFormat="1" applyFont="1" applyFill="1" applyBorder="1" applyAlignment="1" applyProtection="1">
      <alignment horizontal="left" vertical="top" wrapText="1" shrinkToFit="1"/>
      <protection/>
    </xf>
    <xf numFmtId="168" fontId="39" fillId="0" borderId="18" xfId="88" applyNumberFormat="1" applyFont="1" applyFill="1" applyBorder="1" applyAlignment="1" applyProtection="1">
      <alignment horizontal="center"/>
      <protection/>
    </xf>
    <xf numFmtId="166" fontId="39" fillId="0" borderId="18" xfId="101" applyNumberFormat="1" applyFont="1" applyFill="1" applyBorder="1" applyAlignment="1" applyProtection="1">
      <alignment horizontal="center"/>
      <protection/>
    </xf>
    <xf numFmtId="164" fontId="37" fillId="0" borderId="0" xfId="0" applyFont="1" applyFill="1" applyAlignment="1">
      <alignment/>
    </xf>
    <xf numFmtId="164" fontId="40" fillId="0" borderId="18" xfId="100" applyNumberFormat="1" applyFont="1" applyFill="1" applyBorder="1" applyAlignment="1" applyProtection="1">
      <alignment horizontal="left" vertical="top" wrapText="1" shrinkToFit="1"/>
      <protection/>
    </xf>
    <xf numFmtId="168" fontId="40" fillId="0" borderId="18" xfId="88" applyNumberFormat="1" applyFont="1" applyFill="1" applyBorder="1" applyAlignment="1" applyProtection="1">
      <alignment horizontal="center"/>
      <protection/>
    </xf>
    <xf numFmtId="166" fontId="40" fillId="0" borderId="18" xfId="101" applyNumberFormat="1" applyFont="1" applyFill="1" applyBorder="1" applyAlignment="1" applyProtection="1">
      <alignment horizontal="center"/>
      <protection/>
    </xf>
    <xf numFmtId="164" fontId="41" fillId="0" borderId="0" xfId="0" applyFont="1" applyFill="1" applyAlignment="1">
      <alignment/>
    </xf>
    <xf numFmtId="164" fontId="42" fillId="0" borderId="0" xfId="0" applyFont="1" applyFill="1" applyAlignment="1">
      <alignment/>
    </xf>
    <xf numFmtId="164" fontId="43" fillId="0" borderId="0" xfId="0" applyFont="1" applyFill="1" applyAlignment="1">
      <alignment/>
    </xf>
    <xf numFmtId="169" fontId="38" fillId="0" borderId="0" xfId="0" applyNumberFormat="1" applyFont="1" applyFill="1" applyAlignment="1">
      <alignment/>
    </xf>
    <xf numFmtId="164" fontId="44" fillId="0" borderId="0" xfId="0" applyFont="1" applyFill="1" applyAlignment="1">
      <alignment/>
    </xf>
    <xf numFmtId="166" fontId="44" fillId="0" borderId="0" xfId="0" applyNumberFormat="1" applyFont="1" applyFill="1" applyAlignment="1">
      <alignment/>
    </xf>
    <xf numFmtId="164" fontId="39" fillId="0" borderId="18" xfId="89" applyNumberFormat="1" applyFont="1" applyFill="1" applyBorder="1" applyAlignment="1" applyProtection="1">
      <alignment horizontal="center"/>
      <protection/>
    </xf>
    <xf numFmtId="166" fontId="39" fillId="0" borderId="18" xfId="91" applyNumberFormat="1" applyFont="1" applyFill="1" applyBorder="1" applyAlignment="1" applyProtection="1">
      <alignment horizontal="center" vertical="center" wrapText="1"/>
      <protection/>
    </xf>
  </cellXfs>
  <cellStyles count="122">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1" xfId="56"/>
    <cellStyle name="Accent2" xfId="57"/>
    <cellStyle name="Accent3" xfId="58"/>
    <cellStyle name="Accent4" xfId="59"/>
    <cellStyle name="Accent5" xfId="60"/>
    <cellStyle name="Accent6" xfId="61"/>
    <cellStyle name="Bad 1" xfId="62"/>
    <cellStyle name="br" xfId="63"/>
    <cellStyle name="Calculation" xfId="64"/>
    <cellStyle name="Check Cell" xfId="65"/>
    <cellStyle name="col" xfId="66"/>
    <cellStyle name="Explanatory Text" xfId="67"/>
    <cellStyle name="Good 1" xfId="68"/>
    <cellStyle name="Heading 1 1" xfId="69"/>
    <cellStyle name="Heading 2 1" xfId="70"/>
    <cellStyle name="Heading 3" xfId="71"/>
    <cellStyle name="Heading 4" xfId="72"/>
    <cellStyle name="Input" xfId="73"/>
    <cellStyle name="Linked Cell" xfId="74"/>
    <cellStyle name="Neutral 1" xfId="75"/>
    <cellStyle name="Note 1" xfId="76"/>
    <cellStyle name="Output" xfId="77"/>
    <cellStyle name="style0" xfId="78"/>
    <cellStyle name="td" xfId="79"/>
    <cellStyle name="Title" xfId="80"/>
    <cellStyle name="Total" xfId="81"/>
    <cellStyle name="tr" xfId="82"/>
    <cellStyle name="Warning Text" xfId="83"/>
    <cellStyle name="xl21" xfId="84"/>
    <cellStyle name="xl22" xfId="85"/>
    <cellStyle name="xl23" xfId="86"/>
    <cellStyle name="xl24" xfId="87"/>
    <cellStyle name="xl25" xfId="88"/>
    <cellStyle name="xl26" xfId="89"/>
    <cellStyle name="xl27" xfId="90"/>
    <cellStyle name="xl28" xfId="91"/>
    <cellStyle name="xl29" xfId="92"/>
    <cellStyle name="xl30" xfId="93"/>
    <cellStyle name="xl31" xfId="94"/>
    <cellStyle name="xl32" xfId="95"/>
    <cellStyle name="xl33" xfId="96"/>
    <cellStyle name="xl34" xfId="97"/>
    <cellStyle name="xl35" xfId="98"/>
    <cellStyle name="xl36" xfId="99"/>
    <cellStyle name="xl37" xfId="100"/>
    <cellStyle name="xl38" xfId="101"/>
    <cellStyle name="xl39" xfId="102"/>
    <cellStyle name="xl40" xfId="103"/>
    <cellStyle name="xl41" xfId="104"/>
    <cellStyle name="xl42" xfId="105"/>
    <cellStyle name="xl43" xfId="106"/>
    <cellStyle name="xl44" xfId="107"/>
    <cellStyle name="xl45" xfId="108"/>
    <cellStyle name="xl46" xfId="109"/>
    <cellStyle name="xl60" xfId="110"/>
    <cellStyle name="xl63" xfId="111"/>
    <cellStyle name="xl64" xfId="112"/>
    <cellStyle name="Акцент1" xfId="113"/>
    <cellStyle name="Акцент2" xfId="114"/>
    <cellStyle name="Акцент3" xfId="115"/>
    <cellStyle name="Акцент4" xfId="116"/>
    <cellStyle name="Акцент5" xfId="117"/>
    <cellStyle name="Акцент6" xfId="118"/>
    <cellStyle name="Ввод " xfId="119"/>
    <cellStyle name="Вывод" xfId="120"/>
    <cellStyle name="Вычисление"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Плохой" xfId="130"/>
    <cellStyle name="Пояснение" xfId="131"/>
    <cellStyle name="Примечание" xfId="132"/>
    <cellStyle name="Связанная ячейка" xfId="133"/>
    <cellStyle name="Текст предупреждения" xfId="134"/>
    <cellStyle name="Хороший" xfId="1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46"/>
  <sheetViews>
    <sheetView tabSelected="1" view="pageBreakPreview" zoomScale="80" zoomScaleSheetLayoutView="80" workbookViewId="0" topLeftCell="A1">
      <selection activeCell="C2" sqref="C2"/>
    </sheetView>
  </sheetViews>
  <sheetFormatPr defaultColWidth="8.00390625" defaultRowHeight="12.75"/>
  <cols>
    <col min="1" max="1" width="55.25390625" style="1" customWidth="1"/>
    <col min="2" max="2" width="14.75390625" style="2" customWidth="1"/>
    <col min="3" max="3" width="21.375" style="3" customWidth="1"/>
    <col min="4" max="4" width="20.50390625" style="4" customWidth="1"/>
    <col min="5" max="5" width="12.375" style="5" customWidth="1"/>
    <col min="6" max="16384" width="9.00390625" style="5" customWidth="1"/>
  </cols>
  <sheetData>
    <row r="1" spans="1:8" ht="47.25" customHeight="1">
      <c r="A1" s="6"/>
      <c r="B1" s="7"/>
      <c r="C1" s="8" t="s">
        <v>0</v>
      </c>
      <c r="D1" s="8"/>
      <c r="E1" s="9"/>
      <c r="F1" s="9"/>
      <c r="G1" s="9"/>
      <c r="H1" s="9"/>
    </row>
    <row r="2" spans="3:4" ht="14.25">
      <c r="C2" s="10" t="s">
        <v>1</v>
      </c>
      <c r="D2" s="10"/>
    </row>
    <row r="3" spans="3:4" ht="12.75">
      <c r="C3" s="10"/>
      <c r="D3" s="10"/>
    </row>
    <row r="4" spans="1:4" ht="49.5" customHeight="1">
      <c r="A4" s="11" t="s">
        <v>2</v>
      </c>
      <c r="B4" s="11"/>
      <c r="C4" s="11"/>
      <c r="D4" s="11"/>
    </row>
    <row r="5" spans="1:4" ht="18">
      <c r="A5" s="12"/>
      <c r="B5" s="13"/>
      <c r="D5" s="14" t="s">
        <v>3</v>
      </c>
    </row>
    <row r="6" spans="1:4" s="17" customFormat="1" ht="82.5">
      <c r="A6" s="15" t="s">
        <v>4</v>
      </c>
      <c r="B6" s="15" t="s">
        <v>5</v>
      </c>
      <c r="C6" s="16" t="s">
        <v>6</v>
      </c>
      <c r="D6" s="16" t="s">
        <v>7</v>
      </c>
    </row>
    <row r="7" spans="1:4" s="21" customFormat="1" ht="27">
      <c r="A7" s="18" t="s">
        <v>8</v>
      </c>
      <c r="B7" s="19" t="s">
        <v>9</v>
      </c>
      <c r="C7" s="20">
        <f>C8+C14+C22+C27+C30+C33+C36</f>
        <v>2346159767.89</v>
      </c>
      <c r="D7" s="20">
        <f>D8+D14+D22+D27+D30+D33+D36</f>
        <v>506455914.26</v>
      </c>
    </row>
    <row r="8" spans="1:4" s="17" customFormat="1" ht="27">
      <c r="A8" s="18" t="s">
        <v>10</v>
      </c>
      <c r="B8" s="19" t="s">
        <v>11</v>
      </c>
      <c r="C8" s="20">
        <f>SUM(C9:C13)</f>
        <v>822676443</v>
      </c>
      <c r="D8" s="20">
        <f>SUM(D9:D13)</f>
        <v>183508397.86</v>
      </c>
    </row>
    <row r="9" spans="1:4" s="25" customFormat="1" ht="27">
      <c r="A9" s="22" t="s">
        <v>12</v>
      </c>
      <c r="B9" s="23" t="s">
        <v>13</v>
      </c>
      <c r="C9" s="24">
        <v>485841389</v>
      </c>
      <c r="D9" s="24">
        <v>104957290.84</v>
      </c>
    </row>
    <row r="10" spans="1:4" s="17" customFormat="1" ht="27">
      <c r="A10" s="22" t="s">
        <v>14</v>
      </c>
      <c r="B10" s="23" t="s">
        <v>15</v>
      </c>
      <c r="C10" s="24">
        <v>180000000</v>
      </c>
      <c r="D10" s="24">
        <v>46755582.43</v>
      </c>
    </row>
    <row r="11" spans="1:4" s="17" customFormat="1" ht="69">
      <c r="A11" s="22" t="s">
        <v>16</v>
      </c>
      <c r="B11" s="23" t="s">
        <v>17</v>
      </c>
      <c r="C11" s="24">
        <v>135816974</v>
      </c>
      <c r="D11" s="24">
        <v>31550894.59</v>
      </c>
    </row>
    <row r="12" spans="1:4" s="17" customFormat="1" ht="27">
      <c r="A12" s="22" t="s">
        <v>18</v>
      </c>
      <c r="B12" s="23" t="s">
        <v>19</v>
      </c>
      <c r="C12" s="24">
        <v>20000000</v>
      </c>
      <c r="D12" s="24">
        <v>99190</v>
      </c>
    </row>
    <row r="13" spans="1:4" s="17" customFormat="1" ht="27">
      <c r="A13" s="22" t="s">
        <v>20</v>
      </c>
      <c r="B13" s="23" t="s">
        <v>21</v>
      </c>
      <c r="C13" s="24">
        <v>1018080</v>
      </c>
      <c r="D13" s="24">
        <v>145440</v>
      </c>
    </row>
    <row r="14" spans="1:4" s="26" customFormat="1" ht="27">
      <c r="A14" s="18" t="s">
        <v>22</v>
      </c>
      <c r="B14" s="19" t="s">
        <v>23</v>
      </c>
      <c r="C14" s="20">
        <f>SUM(C15:C21)</f>
        <v>1225758193.8899999</v>
      </c>
      <c r="D14" s="20">
        <f>SUM(D15:D21)</f>
        <v>264915098.17</v>
      </c>
    </row>
    <row r="15" spans="1:4" s="26" customFormat="1" ht="27">
      <c r="A15" s="22" t="s">
        <v>24</v>
      </c>
      <c r="B15" s="23" t="s">
        <v>25</v>
      </c>
      <c r="C15" s="24">
        <v>895290388</v>
      </c>
      <c r="D15" s="24">
        <v>185812547.64</v>
      </c>
    </row>
    <row r="16" spans="1:4" s="26" customFormat="1" ht="27">
      <c r="A16" s="22" t="s">
        <v>26</v>
      </c>
      <c r="B16" s="23" t="s">
        <v>27</v>
      </c>
      <c r="C16" s="24">
        <v>2003778</v>
      </c>
      <c r="D16" s="24">
        <v>442650.64</v>
      </c>
    </row>
    <row r="17" spans="1:4" s="26" customFormat="1" ht="27">
      <c r="A17" s="22" t="s">
        <v>28</v>
      </c>
      <c r="B17" s="23" t="s">
        <v>29</v>
      </c>
      <c r="C17" s="24">
        <v>243653393</v>
      </c>
      <c r="D17" s="24">
        <v>65283499.34</v>
      </c>
    </row>
    <row r="18" spans="1:4" s="26" customFormat="1" ht="27">
      <c r="A18" s="22" t="s">
        <v>30</v>
      </c>
      <c r="B18" s="23" t="s">
        <v>31</v>
      </c>
      <c r="C18" s="24">
        <v>28486613.89</v>
      </c>
      <c r="D18" s="24">
        <v>630361</v>
      </c>
    </row>
    <row r="19" spans="1:4" s="26" customFormat="1" ht="27">
      <c r="A19" s="22" t="s">
        <v>32</v>
      </c>
      <c r="B19" s="23" t="s">
        <v>33</v>
      </c>
      <c r="C19" s="24">
        <v>4363200</v>
      </c>
      <c r="D19" s="24">
        <v>1097113.55</v>
      </c>
    </row>
    <row r="20" spans="1:4" s="27" customFormat="1" ht="41.25">
      <c r="A20" s="22" t="s">
        <v>34</v>
      </c>
      <c r="B20" s="23" t="s">
        <v>35</v>
      </c>
      <c r="C20" s="24">
        <v>44372160</v>
      </c>
      <c r="D20" s="24">
        <v>10384150</v>
      </c>
    </row>
    <row r="21" spans="1:4" s="26" customFormat="1" ht="82.5">
      <c r="A21" s="22" t="s">
        <v>36</v>
      </c>
      <c r="B21" s="23" t="s">
        <v>37</v>
      </c>
      <c r="C21" s="24">
        <v>7588661</v>
      </c>
      <c r="D21" s="24">
        <v>1264776</v>
      </c>
    </row>
    <row r="22" spans="1:4" s="17" customFormat="1" ht="41.25">
      <c r="A22" s="18" t="s">
        <v>38</v>
      </c>
      <c r="B22" s="19" t="s">
        <v>39</v>
      </c>
      <c r="C22" s="20">
        <f>SUM(C23:C26)</f>
        <v>126580879</v>
      </c>
      <c r="D22" s="20">
        <f>SUM(D23:D26)</f>
        <v>25119965</v>
      </c>
    </row>
    <row r="23" spans="1:4" s="17" customFormat="1" ht="41.25">
      <c r="A23" s="22" t="s">
        <v>40</v>
      </c>
      <c r="B23" s="23" t="s">
        <v>41</v>
      </c>
      <c r="C23" s="24">
        <v>37689140</v>
      </c>
      <c r="D23" s="24">
        <v>8575790</v>
      </c>
    </row>
    <row r="24" spans="1:4" s="17" customFormat="1" ht="54.75">
      <c r="A24" s="22" t="s">
        <v>42</v>
      </c>
      <c r="B24" s="23" t="s">
        <v>43</v>
      </c>
      <c r="C24" s="24">
        <v>87690539</v>
      </c>
      <c r="D24" s="24">
        <v>16057800</v>
      </c>
    </row>
    <row r="25" spans="1:4" s="17" customFormat="1" ht="220.5">
      <c r="A25" s="22" t="s">
        <v>44</v>
      </c>
      <c r="B25" s="23" t="s">
        <v>45</v>
      </c>
      <c r="C25" s="24">
        <v>27300</v>
      </c>
      <c r="D25" s="24">
        <v>0</v>
      </c>
    </row>
    <row r="26" spans="1:4" s="17" customFormat="1" ht="165">
      <c r="A26" s="22" t="s">
        <v>46</v>
      </c>
      <c r="B26" s="23" t="s">
        <v>47</v>
      </c>
      <c r="C26" s="24">
        <v>1173900</v>
      </c>
      <c r="D26" s="24">
        <v>486375</v>
      </c>
    </row>
    <row r="27" spans="1:4" s="17" customFormat="1" ht="27">
      <c r="A27" s="18" t="s">
        <v>48</v>
      </c>
      <c r="B27" s="19" t="s">
        <v>49</v>
      </c>
      <c r="C27" s="20">
        <f>SUM(C28:C29)</f>
        <v>14521581</v>
      </c>
      <c r="D27" s="20">
        <f>SUM(D28:D29)</f>
        <v>0</v>
      </c>
    </row>
    <row r="28" spans="1:4" s="17" customFormat="1" ht="27">
      <c r="A28" s="22" t="s">
        <v>50</v>
      </c>
      <c r="B28" s="23" t="s">
        <v>51</v>
      </c>
      <c r="C28" s="24">
        <v>11971581</v>
      </c>
      <c r="D28" s="24">
        <v>0</v>
      </c>
    </row>
    <row r="29" spans="1:4" s="17" customFormat="1" ht="27">
      <c r="A29" s="22" t="s">
        <v>52</v>
      </c>
      <c r="B29" s="23" t="s">
        <v>53</v>
      </c>
      <c r="C29" s="24">
        <v>2550000</v>
      </c>
      <c r="D29" s="24">
        <v>0</v>
      </c>
    </row>
    <row r="30" spans="1:4" s="21" customFormat="1" ht="27">
      <c r="A30" s="18" t="s">
        <v>54</v>
      </c>
      <c r="B30" s="19" t="s">
        <v>55</v>
      </c>
      <c r="C30" s="20">
        <f>SUM(C31:C32)</f>
        <v>73600000</v>
      </c>
      <c r="D30" s="20">
        <f>SUM(D31:D32)</f>
        <v>17214212.25</v>
      </c>
    </row>
    <row r="31" spans="1:4" s="21" customFormat="1" ht="27">
      <c r="A31" s="22" t="s">
        <v>56</v>
      </c>
      <c r="B31" s="23" t="s">
        <v>57</v>
      </c>
      <c r="C31" s="24">
        <v>72900000</v>
      </c>
      <c r="D31" s="24">
        <v>17214212.25</v>
      </c>
    </row>
    <row r="32" spans="1:4" s="17" customFormat="1" ht="27">
      <c r="A32" s="22" t="s">
        <v>58</v>
      </c>
      <c r="B32" s="23" t="s">
        <v>59</v>
      </c>
      <c r="C32" s="24">
        <v>700000</v>
      </c>
      <c r="D32" s="24">
        <v>0</v>
      </c>
    </row>
    <row r="33" spans="1:4" s="17" customFormat="1" ht="41.25">
      <c r="A33" s="18" t="s">
        <v>60</v>
      </c>
      <c r="B33" s="19" t="s">
        <v>61</v>
      </c>
      <c r="C33" s="20">
        <f>SUM(C34:C35)</f>
        <v>12696607</v>
      </c>
      <c r="D33" s="20">
        <f>SUM(D34:D35)</f>
        <v>2510203.5</v>
      </c>
    </row>
    <row r="34" spans="1:4" s="17" customFormat="1" ht="27">
      <c r="A34" s="22" t="s">
        <v>62</v>
      </c>
      <c r="B34" s="23" t="s">
        <v>63</v>
      </c>
      <c r="C34" s="24">
        <v>12646607</v>
      </c>
      <c r="D34" s="24">
        <v>2510203.5</v>
      </c>
    </row>
    <row r="35" spans="1:4" s="17" customFormat="1" ht="27">
      <c r="A35" s="22" t="s">
        <v>64</v>
      </c>
      <c r="B35" s="23" t="s">
        <v>65</v>
      </c>
      <c r="C35" s="24">
        <v>50000</v>
      </c>
      <c r="D35" s="24">
        <v>0</v>
      </c>
    </row>
    <row r="36" spans="1:4" s="17" customFormat="1" ht="27">
      <c r="A36" s="18" t="s">
        <v>66</v>
      </c>
      <c r="B36" s="19" t="s">
        <v>67</v>
      </c>
      <c r="C36" s="20">
        <f>SUM(C37:C41)</f>
        <v>70326064</v>
      </c>
      <c r="D36" s="20">
        <f>SUM(D37:D41)</f>
        <v>13188037.48</v>
      </c>
    </row>
    <row r="37" spans="1:4" s="17" customFormat="1" ht="27">
      <c r="A37" s="22" t="s">
        <v>68</v>
      </c>
      <c r="B37" s="23" t="s">
        <v>69</v>
      </c>
      <c r="C37" s="24">
        <v>12650000</v>
      </c>
      <c r="D37" s="24">
        <v>2344392.73</v>
      </c>
    </row>
    <row r="38" spans="1:4" s="17" customFormat="1" ht="27">
      <c r="A38" s="22" t="s">
        <v>70</v>
      </c>
      <c r="B38" s="23" t="s">
        <v>71</v>
      </c>
      <c r="C38" s="24">
        <v>54305000</v>
      </c>
      <c r="D38" s="24">
        <v>10132824.51</v>
      </c>
    </row>
    <row r="39" spans="1:4" s="17" customFormat="1" ht="27">
      <c r="A39" s="22" t="s">
        <v>72</v>
      </c>
      <c r="B39" s="23" t="s">
        <v>73</v>
      </c>
      <c r="C39" s="24">
        <v>1200000</v>
      </c>
      <c r="D39" s="24">
        <v>0</v>
      </c>
    </row>
    <row r="40" spans="1:4" s="17" customFormat="1" ht="13.5">
      <c r="A40" s="22" t="s">
        <v>74</v>
      </c>
      <c r="B40" s="23" t="s">
        <v>75</v>
      </c>
      <c r="C40" s="24">
        <v>300000</v>
      </c>
      <c r="D40" s="24">
        <v>214500</v>
      </c>
    </row>
    <row r="41" spans="1:4" s="17" customFormat="1" ht="13.5">
      <c r="A41" s="22" t="s">
        <v>76</v>
      </c>
      <c r="B41" s="23" t="s">
        <v>77</v>
      </c>
      <c r="C41" s="24">
        <v>1871064</v>
      </c>
      <c r="D41" s="24">
        <v>496320.24</v>
      </c>
    </row>
    <row r="42" spans="1:4" s="17" customFormat="1" ht="27">
      <c r="A42" s="18" t="s">
        <v>78</v>
      </c>
      <c r="B42" s="19" t="s">
        <v>79</v>
      </c>
      <c r="C42" s="20">
        <f>C43+C52+C56+C61+C65</f>
        <v>462081577.43</v>
      </c>
      <c r="D42" s="20">
        <f>D43+D52+D56+D61+D65</f>
        <v>102369854.47</v>
      </c>
    </row>
    <row r="43" spans="1:4" s="17" customFormat="1" ht="41.25">
      <c r="A43" s="18" t="s">
        <v>80</v>
      </c>
      <c r="B43" s="19" t="s">
        <v>81</v>
      </c>
      <c r="C43" s="20">
        <f>SUM(C44:C51)</f>
        <v>123900000</v>
      </c>
      <c r="D43" s="20">
        <f>SUM(D44:D51)</f>
        <v>27397723.900000002</v>
      </c>
    </row>
    <row r="44" spans="1:4" s="17" customFormat="1" ht="13.5">
      <c r="A44" s="22" t="s">
        <v>82</v>
      </c>
      <c r="B44" s="23" t="s">
        <v>83</v>
      </c>
      <c r="C44" s="24">
        <v>4150000</v>
      </c>
      <c r="D44" s="24">
        <v>581737.3</v>
      </c>
    </row>
    <row r="45" spans="1:4" s="17" customFormat="1" ht="27">
      <c r="A45" s="22" t="s">
        <v>84</v>
      </c>
      <c r="B45" s="23" t="s">
        <v>85</v>
      </c>
      <c r="C45" s="24">
        <v>109860000</v>
      </c>
      <c r="D45" s="24">
        <v>24729880</v>
      </c>
    </row>
    <row r="46" spans="1:4" s="17" customFormat="1" ht="41.25">
      <c r="A46" s="22" t="s">
        <v>86</v>
      </c>
      <c r="B46" s="23" t="s">
        <v>87</v>
      </c>
      <c r="C46" s="24">
        <v>1000000</v>
      </c>
      <c r="D46" s="24">
        <v>20000</v>
      </c>
    </row>
    <row r="47" spans="1:4" s="17" customFormat="1" ht="13.5">
      <c r="A47" s="22" t="s">
        <v>88</v>
      </c>
      <c r="B47" s="23" t="s">
        <v>89</v>
      </c>
      <c r="C47" s="24">
        <v>1500000</v>
      </c>
      <c r="D47" s="24">
        <v>337500</v>
      </c>
    </row>
    <row r="48" spans="1:4" s="17" customFormat="1" ht="41.25">
      <c r="A48" s="22" t="s">
        <v>90</v>
      </c>
      <c r="B48" s="23" t="s">
        <v>91</v>
      </c>
      <c r="C48" s="24">
        <v>6390000</v>
      </c>
      <c r="D48" s="24">
        <v>1596800</v>
      </c>
    </row>
    <row r="49" spans="1:4" s="17" customFormat="1" ht="27">
      <c r="A49" s="22" t="s">
        <v>92</v>
      </c>
      <c r="B49" s="23" t="s">
        <v>93</v>
      </c>
      <c r="C49" s="24">
        <v>300000</v>
      </c>
      <c r="D49" s="24">
        <v>0</v>
      </c>
    </row>
    <row r="50" spans="1:4" s="21" customFormat="1" ht="27">
      <c r="A50" s="22" t="s">
        <v>94</v>
      </c>
      <c r="B50" s="23" t="s">
        <v>95</v>
      </c>
      <c r="C50" s="24">
        <v>500000</v>
      </c>
      <c r="D50" s="24">
        <v>106806.6</v>
      </c>
    </row>
    <row r="51" spans="1:4" s="17" customFormat="1" ht="13.5">
      <c r="A51" s="22" t="s">
        <v>96</v>
      </c>
      <c r="B51" s="23" t="s">
        <v>97</v>
      </c>
      <c r="C51" s="24">
        <v>200000</v>
      </c>
      <c r="D51" s="24">
        <v>25000</v>
      </c>
    </row>
    <row r="52" spans="1:4" s="17" customFormat="1" ht="27">
      <c r="A52" s="18" t="s">
        <v>98</v>
      </c>
      <c r="B52" s="19" t="s">
        <v>99</v>
      </c>
      <c r="C52" s="20">
        <f>SUM(C53:C55)</f>
        <v>56498377.06</v>
      </c>
      <c r="D52" s="20">
        <f>SUM(D53:D55)</f>
        <v>12994494.42</v>
      </c>
    </row>
    <row r="53" spans="1:4" s="17" customFormat="1" ht="13.5">
      <c r="A53" s="22" t="s">
        <v>100</v>
      </c>
      <c r="B53" s="23" t="s">
        <v>101</v>
      </c>
      <c r="C53" s="24">
        <v>54550000</v>
      </c>
      <c r="D53" s="24">
        <v>12685715</v>
      </c>
    </row>
    <row r="54" spans="1:4" s="17" customFormat="1" ht="41.25">
      <c r="A54" s="22" t="s">
        <v>102</v>
      </c>
      <c r="B54" s="23" t="s">
        <v>103</v>
      </c>
      <c r="C54" s="24">
        <v>1498667.98</v>
      </c>
      <c r="D54" s="24">
        <v>141000</v>
      </c>
    </row>
    <row r="55" spans="1:4" s="17" customFormat="1" ht="41.25">
      <c r="A55" s="22" t="s">
        <v>104</v>
      </c>
      <c r="B55" s="23" t="s">
        <v>105</v>
      </c>
      <c r="C55" s="24">
        <v>449709.08</v>
      </c>
      <c r="D55" s="24">
        <v>167779.42</v>
      </c>
    </row>
    <row r="56" spans="1:4" s="17" customFormat="1" ht="27">
      <c r="A56" s="18" t="s">
        <v>106</v>
      </c>
      <c r="B56" s="19" t="s">
        <v>107</v>
      </c>
      <c r="C56" s="20">
        <f>SUM(C57:C60)</f>
        <v>48091289.26</v>
      </c>
      <c r="D56" s="20">
        <f>SUM(D57:D60)</f>
        <v>18444919</v>
      </c>
    </row>
    <row r="57" spans="1:4" s="17" customFormat="1" ht="13.5">
      <c r="A57" s="22" t="s">
        <v>108</v>
      </c>
      <c r="B57" s="23" t="s">
        <v>109</v>
      </c>
      <c r="C57" s="24">
        <v>30900000</v>
      </c>
      <c r="D57" s="24">
        <v>7292669</v>
      </c>
    </row>
    <row r="58" spans="1:4" s="21" customFormat="1" ht="27">
      <c r="A58" s="22" t="s">
        <v>110</v>
      </c>
      <c r="B58" s="23" t="s">
        <v>111</v>
      </c>
      <c r="C58" s="24">
        <v>1392398</v>
      </c>
      <c r="D58" s="24">
        <v>0</v>
      </c>
    </row>
    <row r="59" spans="1:4" s="17" customFormat="1" ht="110.25">
      <c r="A59" s="22" t="s">
        <v>112</v>
      </c>
      <c r="B59" s="23" t="s">
        <v>113</v>
      </c>
      <c r="C59" s="24">
        <v>11613891.26</v>
      </c>
      <c r="D59" s="24">
        <v>10281250</v>
      </c>
    </row>
    <row r="60" spans="1:4" s="17" customFormat="1" ht="82.5">
      <c r="A60" s="22" t="s">
        <v>114</v>
      </c>
      <c r="B60" s="23" t="s">
        <v>115</v>
      </c>
      <c r="C60" s="24">
        <v>4185000</v>
      </c>
      <c r="D60" s="24">
        <v>871000</v>
      </c>
    </row>
    <row r="61" spans="1:5" s="17" customFormat="1" ht="41.25">
      <c r="A61" s="18" t="s">
        <v>116</v>
      </c>
      <c r="B61" s="19" t="s">
        <v>117</v>
      </c>
      <c r="C61" s="20">
        <f>SUM(C62:C64)</f>
        <v>185156471.11</v>
      </c>
      <c r="D61" s="20">
        <f>SUM(D62:D64)</f>
        <v>34494823</v>
      </c>
      <c r="E61" s="28"/>
    </row>
    <row r="62" spans="1:4" s="17" customFormat="1" ht="27">
      <c r="A62" s="22" t="s">
        <v>118</v>
      </c>
      <c r="B62" s="23" t="s">
        <v>119</v>
      </c>
      <c r="C62" s="24">
        <v>133130000</v>
      </c>
      <c r="D62" s="24">
        <v>34494823</v>
      </c>
    </row>
    <row r="63" spans="1:4" s="26" customFormat="1" ht="41.25">
      <c r="A63" s="22" t="s">
        <v>120</v>
      </c>
      <c r="B63" s="23" t="s">
        <v>121</v>
      </c>
      <c r="C63" s="24">
        <v>3000000.01</v>
      </c>
      <c r="D63" s="24">
        <v>0</v>
      </c>
    </row>
    <row r="64" spans="1:4" s="29" customFormat="1" ht="13.5">
      <c r="A64" s="22" t="s">
        <v>122</v>
      </c>
      <c r="B64" s="23" t="s">
        <v>123</v>
      </c>
      <c r="C64" s="24">
        <v>49026471.1</v>
      </c>
      <c r="D64" s="24">
        <v>0</v>
      </c>
    </row>
    <row r="65" spans="1:4" s="29" customFormat="1" ht="41.25">
      <c r="A65" s="18" t="s">
        <v>124</v>
      </c>
      <c r="B65" s="19" t="s">
        <v>125</v>
      </c>
      <c r="C65" s="20">
        <f>SUM(C66:C68)</f>
        <v>48435440</v>
      </c>
      <c r="D65" s="20">
        <f>SUM(D66:D68)</f>
        <v>9037894.15</v>
      </c>
    </row>
    <row r="66" spans="1:4" s="29" customFormat="1" ht="27">
      <c r="A66" s="22" t="s">
        <v>126</v>
      </c>
      <c r="B66" s="23" t="s">
        <v>127</v>
      </c>
      <c r="C66" s="24">
        <v>6453000</v>
      </c>
      <c r="D66" s="24">
        <v>1321378.89</v>
      </c>
    </row>
    <row r="67" spans="1:4" s="29" customFormat="1" ht="27">
      <c r="A67" s="22" t="s">
        <v>128</v>
      </c>
      <c r="B67" s="23" t="s">
        <v>129</v>
      </c>
      <c r="C67" s="24">
        <v>41837000</v>
      </c>
      <c r="D67" s="24">
        <v>7680155.26</v>
      </c>
    </row>
    <row r="68" spans="1:4" s="29" customFormat="1" ht="27">
      <c r="A68" s="22" t="s">
        <v>130</v>
      </c>
      <c r="B68" s="23" t="s">
        <v>131</v>
      </c>
      <c r="C68" s="24">
        <v>145440</v>
      </c>
      <c r="D68" s="24">
        <v>36360</v>
      </c>
    </row>
    <row r="69" spans="1:4" s="29" customFormat="1" ht="27">
      <c r="A69" s="18" t="s">
        <v>132</v>
      </c>
      <c r="B69" s="19" t="s">
        <v>133</v>
      </c>
      <c r="C69" s="20">
        <f>SUM(C70:C71)</f>
        <v>9397484</v>
      </c>
      <c r="D69" s="20">
        <f>SUM(D70:D71)</f>
        <v>1131489</v>
      </c>
    </row>
    <row r="70" spans="1:4" s="29" customFormat="1" ht="27">
      <c r="A70" s="22" t="s">
        <v>134</v>
      </c>
      <c r="B70" s="23" t="s">
        <v>135</v>
      </c>
      <c r="C70" s="24">
        <v>650000</v>
      </c>
      <c r="D70" s="24">
        <v>1872</v>
      </c>
    </row>
    <row r="71" spans="1:4" s="29" customFormat="1" ht="27">
      <c r="A71" s="22" t="s">
        <v>136</v>
      </c>
      <c r="B71" s="23" t="s">
        <v>137</v>
      </c>
      <c r="C71" s="24">
        <v>8747484</v>
      </c>
      <c r="D71" s="24">
        <v>1129617</v>
      </c>
    </row>
    <row r="72" spans="1:4" s="29" customFormat="1" ht="27">
      <c r="A72" s="18" t="s">
        <v>138</v>
      </c>
      <c r="B72" s="19" t="s">
        <v>139</v>
      </c>
      <c r="C72" s="20">
        <f>SUM(C73:C79)</f>
        <v>180536681.79999998</v>
      </c>
      <c r="D72" s="20">
        <f>SUM(D73:D79)</f>
        <v>42521579.74</v>
      </c>
    </row>
    <row r="73" spans="1:4" s="29" customFormat="1" ht="27">
      <c r="A73" s="22" t="s">
        <v>140</v>
      </c>
      <c r="B73" s="23" t="s">
        <v>141</v>
      </c>
      <c r="C73" s="24">
        <v>2500000</v>
      </c>
      <c r="D73" s="24">
        <v>1663459.57</v>
      </c>
    </row>
    <row r="74" spans="1:4" ht="27">
      <c r="A74" s="22" t="s">
        <v>142</v>
      </c>
      <c r="B74" s="23" t="s">
        <v>143</v>
      </c>
      <c r="C74" s="24">
        <v>12000000</v>
      </c>
      <c r="D74" s="24">
        <v>2953000</v>
      </c>
    </row>
    <row r="75" spans="1:4" s="29" customFormat="1" ht="69">
      <c r="A75" s="22" t="s">
        <v>144</v>
      </c>
      <c r="B75" s="23" t="s">
        <v>145</v>
      </c>
      <c r="C75" s="24">
        <v>19654999.58</v>
      </c>
      <c r="D75" s="24">
        <v>0</v>
      </c>
    </row>
    <row r="76" spans="1:4" s="29" customFormat="1" ht="27">
      <c r="A76" s="22" t="s">
        <v>146</v>
      </c>
      <c r="B76" s="23" t="s">
        <v>147</v>
      </c>
      <c r="C76" s="24">
        <v>128569575.55</v>
      </c>
      <c r="D76" s="24">
        <v>33803077.59</v>
      </c>
    </row>
    <row r="77" spans="1:4" s="29" customFormat="1" ht="41.25">
      <c r="A77" s="22" t="s">
        <v>148</v>
      </c>
      <c r="B77" s="23" t="s">
        <v>149</v>
      </c>
      <c r="C77" s="24">
        <v>145440</v>
      </c>
      <c r="D77" s="24">
        <v>102042.58</v>
      </c>
    </row>
    <row r="78" spans="1:4" s="29" customFormat="1" ht="27">
      <c r="A78" s="22" t="s">
        <v>150</v>
      </c>
      <c r="B78" s="23" t="s">
        <v>151</v>
      </c>
      <c r="C78" s="24">
        <v>16000000</v>
      </c>
      <c r="D78" s="24">
        <v>4000000</v>
      </c>
    </row>
    <row r="79" spans="1:4" s="29" customFormat="1" ht="54.75">
      <c r="A79" s="22" t="s">
        <v>152</v>
      </c>
      <c r="B79" s="23" t="s">
        <v>153</v>
      </c>
      <c r="C79" s="24">
        <v>1666666.67</v>
      </c>
      <c r="D79" s="24">
        <v>0</v>
      </c>
    </row>
    <row r="80" spans="1:4" s="29" customFormat="1" ht="27">
      <c r="A80" s="18" t="s">
        <v>154</v>
      </c>
      <c r="B80" s="19" t="s">
        <v>155</v>
      </c>
      <c r="C80" s="20">
        <f>C81+C103+C108+C110+C112</f>
        <v>841746161.34</v>
      </c>
      <c r="D80" s="20">
        <f>D81+D103+D108+D110+D112</f>
        <v>245530075.45000002</v>
      </c>
    </row>
    <row r="81" spans="1:4" s="29" customFormat="1" ht="41.25">
      <c r="A81" s="18" t="s">
        <v>156</v>
      </c>
      <c r="B81" s="19" t="s">
        <v>157</v>
      </c>
      <c r="C81" s="20">
        <f>SUM(C82:C102)</f>
        <v>779493380</v>
      </c>
      <c r="D81" s="20">
        <f>SUM(D82:D102)</f>
        <v>228057508.49</v>
      </c>
    </row>
    <row r="82" spans="1:4" ht="27">
      <c r="A82" s="22" t="s">
        <v>158</v>
      </c>
      <c r="B82" s="23" t="s">
        <v>159</v>
      </c>
      <c r="C82" s="24">
        <v>89407581</v>
      </c>
      <c r="D82" s="24">
        <v>25667141.74</v>
      </c>
    </row>
    <row r="83" spans="1:4" ht="27">
      <c r="A83" s="22" t="s">
        <v>160</v>
      </c>
      <c r="B83" s="23" t="s">
        <v>161</v>
      </c>
      <c r="C83" s="24">
        <v>9385591</v>
      </c>
      <c r="D83" s="24">
        <v>9380689.02</v>
      </c>
    </row>
    <row r="84" spans="1:4" ht="27">
      <c r="A84" s="22" t="s">
        <v>162</v>
      </c>
      <c r="B84" s="23" t="s">
        <v>163</v>
      </c>
      <c r="C84" s="24">
        <v>30326952</v>
      </c>
      <c r="D84" s="24">
        <v>7691112.19</v>
      </c>
    </row>
    <row r="85" spans="1:4" ht="27">
      <c r="A85" s="22" t="s">
        <v>164</v>
      </c>
      <c r="B85" s="23" t="s">
        <v>165</v>
      </c>
      <c r="C85" s="24">
        <v>10692781</v>
      </c>
      <c r="D85" s="24">
        <v>5281844.63</v>
      </c>
    </row>
    <row r="86" spans="1:4" s="29" customFormat="1" ht="41.25">
      <c r="A86" s="22" t="s">
        <v>166</v>
      </c>
      <c r="B86" s="23" t="s">
        <v>167</v>
      </c>
      <c r="C86" s="24">
        <v>531129</v>
      </c>
      <c r="D86" s="24">
        <v>151462.46</v>
      </c>
    </row>
    <row r="87" spans="1:4" s="29" customFormat="1" ht="41.25">
      <c r="A87" s="22" t="s">
        <v>168</v>
      </c>
      <c r="B87" s="23" t="s">
        <v>169</v>
      </c>
      <c r="C87" s="24">
        <v>3282500</v>
      </c>
      <c r="D87" s="24">
        <v>788220</v>
      </c>
    </row>
    <row r="88" spans="1:4" ht="41.25">
      <c r="A88" s="22" t="s">
        <v>170</v>
      </c>
      <c r="B88" s="23" t="s">
        <v>171</v>
      </c>
      <c r="C88" s="24">
        <v>342231292</v>
      </c>
      <c r="D88" s="24">
        <v>71699193.87</v>
      </c>
    </row>
    <row r="89" spans="1:4" ht="41.25">
      <c r="A89" s="22" t="s">
        <v>172</v>
      </c>
      <c r="B89" s="23" t="s">
        <v>173</v>
      </c>
      <c r="C89" s="24">
        <v>51233</v>
      </c>
      <c r="D89" s="24">
        <v>0</v>
      </c>
    </row>
    <row r="90" spans="1:4" ht="27">
      <c r="A90" s="22" t="s">
        <v>174</v>
      </c>
      <c r="B90" s="23" t="s">
        <v>175</v>
      </c>
      <c r="C90" s="24">
        <v>505000</v>
      </c>
      <c r="D90" s="24">
        <v>53480</v>
      </c>
    </row>
    <row r="91" spans="1:4" ht="54.75">
      <c r="A91" s="22" t="s">
        <v>176</v>
      </c>
      <c r="B91" s="23" t="s">
        <v>177</v>
      </c>
      <c r="C91" s="24">
        <v>110000</v>
      </c>
      <c r="D91" s="24">
        <v>0</v>
      </c>
    </row>
    <row r="92" spans="1:4" ht="27">
      <c r="A92" s="22" t="s">
        <v>178</v>
      </c>
      <c r="B92" s="23" t="s">
        <v>179</v>
      </c>
      <c r="C92" s="24">
        <v>802030</v>
      </c>
      <c r="D92" s="24">
        <v>148400.33</v>
      </c>
    </row>
    <row r="93" spans="1:4" ht="41.25">
      <c r="A93" s="22" t="s">
        <v>180</v>
      </c>
      <c r="B93" s="23" t="s">
        <v>181</v>
      </c>
      <c r="C93" s="24">
        <v>3926000</v>
      </c>
      <c r="D93" s="24">
        <v>845414.83</v>
      </c>
    </row>
    <row r="94" spans="1:4" ht="13.5">
      <c r="A94" s="22" t="s">
        <v>182</v>
      </c>
      <c r="B94" s="23" t="s">
        <v>183</v>
      </c>
      <c r="C94" s="24">
        <v>242400</v>
      </c>
      <c r="D94" s="24">
        <v>60522</v>
      </c>
    </row>
    <row r="95" spans="1:4" ht="41.25">
      <c r="A95" s="22" t="s">
        <v>184</v>
      </c>
      <c r="B95" s="23" t="s">
        <v>185</v>
      </c>
      <c r="C95" s="24">
        <v>13686958</v>
      </c>
      <c r="D95" s="24">
        <v>3092934.59</v>
      </c>
    </row>
    <row r="96" spans="1:4" ht="27">
      <c r="A96" s="22" t="s">
        <v>186</v>
      </c>
      <c r="B96" s="23" t="s">
        <v>187</v>
      </c>
      <c r="C96" s="24">
        <v>1000000</v>
      </c>
      <c r="D96" s="24">
        <v>211680</v>
      </c>
    </row>
    <row r="97" spans="1:4" ht="41.25">
      <c r="A97" s="22" t="s">
        <v>188</v>
      </c>
      <c r="B97" s="23" t="s">
        <v>189</v>
      </c>
      <c r="C97" s="24">
        <v>2156055</v>
      </c>
      <c r="D97" s="24">
        <v>1537198.94</v>
      </c>
    </row>
    <row r="98" spans="1:4" s="29" customFormat="1" ht="27">
      <c r="A98" s="22" t="s">
        <v>190</v>
      </c>
      <c r="B98" s="23" t="s">
        <v>191</v>
      </c>
      <c r="C98" s="24">
        <v>73714714</v>
      </c>
      <c r="D98" s="24">
        <v>49937055.82</v>
      </c>
    </row>
    <row r="99" spans="1:4" s="29" customFormat="1" ht="41.25">
      <c r="A99" s="22" t="s">
        <v>192</v>
      </c>
      <c r="B99" s="23" t="s">
        <v>193</v>
      </c>
      <c r="C99" s="24">
        <v>47924553</v>
      </c>
      <c r="D99" s="24">
        <v>7772268</v>
      </c>
    </row>
    <row r="100" spans="1:4" s="29" customFormat="1" ht="54.75">
      <c r="A100" s="22" t="s">
        <v>194</v>
      </c>
      <c r="B100" s="23" t="s">
        <v>195</v>
      </c>
      <c r="C100" s="24">
        <v>51486766</v>
      </c>
      <c r="D100" s="24">
        <v>12492272.35</v>
      </c>
    </row>
    <row r="101" spans="1:4" s="29" customFormat="1" ht="82.5">
      <c r="A101" s="22" t="s">
        <v>196</v>
      </c>
      <c r="B101" s="23" t="s">
        <v>197</v>
      </c>
      <c r="C101" s="24">
        <v>91146602</v>
      </c>
      <c r="D101" s="24">
        <v>30355265.15</v>
      </c>
    </row>
    <row r="102" spans="1:4" s="29" customFormat="1" ht="82.5">
      <c r="A102" s="22" t="s">
        <v>198</v>
      </c>
      <c r="B102" s="23" t="s">
        <v>199</v>
      </c>
      <c r="C102" s="24">
        <v>6883243</v>
      </c>
      <c r="D102" s="24">
        <v>891352.57</v>
      </c>
    </row>
    <row r="103" spans="1:4" s="29" customFormat="1" ht="13.5">
      <c r="A103" s="18" t="s">
        <v>200</v>
      </c>
      <c r="B103" s="19" t="s">
        <v>201</v>
      </c>
      <c r="C103" s="20">
        <f>SUM(C104:C107)</f>
        <v>4105000</v>
      </c>
      <c r="D103" s="20">
        <f>SUM(D104:D107)</f>
        <v>28539</v>
      </c>
    </row>
    <row r="104" spans="1:4" s="29" customFormat="1" ht="69">
      <c r="A104" s="22" t="s">
        <v>202</v>
      </c>
      <c r="B104" s="23" t="s">
        <v>203</v>
      </c>
      <c r="C104" s="24">
        <v>450000</v>
      </c>
      <c r="D104" s="24">
        <v>0</v>
      </c>
    </row>
    <row r="105" spans="1:4" s="29" customFormat="1" ht="27">
      <c r="A105" s="22" t="s">
        <v>204</v>
      </c>
      <c r="B105" s="23" t="s">
        <v>205</v>
      </c>
      <c r="C105" s="24">
        <v>2000000</v>
      </c>
      <c r="D105" s="24">
        <v>0</v>
      </c>
    </row>
    <row r="106" spans="1:4" s="29" customFormat="1" ht="27">
      <c r="A106" s="22" t="s">
        <v>206</v>
      </c>
      <c r="B106" s="23" t="s">
        <v>207</v>
      </c>
      <c r="C106" s="24">
        <v>1500000</v>
      </c>
      <c r="D106" s="24">
        <v>0</v>
      </c>
    </row>
    <row r="107" spans="1:4" ht="27">
      <c r="A107" s="22" t="s">
        <v>208</v>
      </c>
      <c r="B107" s="23" t="s">
        <v>209</v>
      </c>
      <c r="C107" s="24">
        <v>155000</v>
      </c>
      <c r="D107" s="24">
        <v>28539</v>
      </c>
    </row>
    <row r="108" spans="1:4" s="29" customFormat="1" ht="13.5">
      <c r="A108" s="18" t="s">
        <v>210</v>
      </c>
      <c r="B108" s="19" t="s">
        <v>211</v>
      </c>
      <c r="C108" s="20">
        <f>SUM(C109)</f>
        <v>11863441.34</v>
      </c>
      <c r="D108" s="20">
        <f>SUM(D109)</f>
        <v>2102806.19</v>
      </c>
    </row>
    <row r="109" spans="1:4" ht="27">
      <c r="A109" s="22" t="s">
        <v>212</v>
      </c>
      <c r="B109" s="23" t="s">
        <v>213</v>
      </c>
      <c r="C109" s="24">
        <v>11863441.34</v>
      </c>
      <c r="D109" s="24">
        <v>2102806.19</v>
      </c>
    </row>
    <row r="110" spans="1:4" s="29" customFormat="1" ht="13.5">
      <c r="A110" s="18" t="s">
        <v>214</v>
      </c>
      <c r="B110" s="19" t="s">
        <v>215</v>
      </c>
      <c r="C110" s="20">
        <f>SUM(C111)</f>
        <v>8213373</v>
      </c>
      <c r="D110" s="20">
        <f>SUM(D111)</f>
        <v>8213373</v>
      </c>
    </row>
    <row r="111" spans="1:4" s="29" customFormat="1" ht="27">
      <c r="A111" s="22" t="s">
        <v>216</v>
      </c>
      <c r="B111" s="23" t="s">
        <v>217</v>
      </c>
      <c r="C111" s="24">
        <v>8213373</v>
      </c>
      <c r="D111" s="24">
        <v>8213373</v>
      </c>
    </row>
    <row r="112" spans="1:4" s="29" customFormat="1" ht="41.25">
      <c r="A112" s="18" t="s">
        <v>218</v>
      </c>
      <c r="B112" s="19" t="s">
        <v>219</v>
      </c>
      <c r="C112" s="20">
        <f>SUM(C113:C114)</f>
        <v>38070967</v>
      </c>
      <c r="D112" s="20">
        <f>SUM(D113:D114)</f>
        <v>7127848.77</v>
      </c>
    </row>
    <row r="113" spans="1:4" s="29" customFormat="1" ht="27">
      <c r="A113" s="22" t="s">
        <v>220</v>
      </c>
      <c r="B113" s="23" t="s">
        <v>221</v>
      </c>
      <c r="C113" s="24">
        <v>21270967</v>
      </c>
      <c r="D113" s="24">
        <v>3926021.31</v>
      </c>
    </row>
    <row r="114" spans="1:4" s="29" customFormat="1" ht="41.25">
      <c r="A114" s="22" t="s">
        <v>222</v>
      </c>
      <c r="B114" s="23" t="s">
        <v>223</v>
      </c>
      <c r="C114" s="24">
        <v>16800000</v>
      </c>
      <c r="D114" s="24">
        <v>3201827.46</v>
      </c>
    </row>
    <row r="115" spans="1:4" s="29" customFormat="1" ht="27">
      <c r="A115" s="18" t="s">
        <v>224</v>
      </c>
      <c r="B115" s="19" t="s">
        <v>225</v>
      </c>
      <c r="C115" s="20">
        <f>SUM(C116:C124)</f>
        <v>587180135.24</v>
      </c>
      <c r="D115" s="20">
        <f>SUM(D116:D124)</f>
        <v>73538606.02</v>
      </c>
    </row>
    <row r="116" spans="1:4" s="29" customFormat="1" ht="27">
      <c r="A116" s="22" t="s">
        <v>226</v>
      </c>
      <c r="B116" s="23" t="s">
        <v>227</v>
      </c>
      <c r="C116" s="24">
        <v>14697527.54</v>
      </c>
      <c r="D116" s="24">
        <v>0</v>
      </c>
    </row>
    <row r="117" spans="1:4" s="29" customFormat="1" ht="27">
      <c r="A117" s="22" t="s">
        <v>228</v>
      </c>
      <c r="B117" s="23" t="s">
        <v>229</v>
      </c>
      <c r="C117" s="24">
        <v>10000000</v>
      </c>
      <c r="D117" s="24">
        <v>0</v>
      </c>
    </row>
    <row r="118" spans="1:4" ht="41.25">
      <c r="A118" s="22" t="s">
        <v>230</v>
      </c>
      <c r="B118" s="23" t="s">
        <v>231</v>
      </c>
      <c r="C118" s="24">
        <v>28238720</v>
      </c>
      <c r="D118" s="24">
        <v>0</v>
      </c>
    </row>
    <row r="119" spans="1:4" s="29" customFormat="1" ht="27">
      <c r="A119" s="22" t="s">
        <v>232</v>
      </c>
      <c r="B119" s="23" t="s">
        <v>233</v>
      </c>
      <c r="C119" s="24">
        <v>270000000</v>
      </c>
      <c r="D119" s="24">
        <v>70343500</v>
      </c>
    </row>
    <row r="120" spans="1:4" s="29" customFormat="1" ht="27">
      <c r="A120" s="22" t="s">
        <v>234</v>
      </c>
      <c r="B120" s="23" t="s">
        <v>235</v>
      </c>
      <c r="C120" s="24">
        <v>20000000</v>
      </c>
      <c r="D120" s="24">
        <v>2539000</v>
      </c>
    </row>
    <row r="121" spans="1:4" s="29" customFormat="1" ht="27">
      <c r="A121" s="22" t="s">
        <v>236</v>
      </c>
      <c r="B121" s="23" t="s">
        <v>237</v>
      </c>
      <c r="C121" s="24">
        <v>6893500.75</v>
      </c>
      <c r="D121" s="24">
        <v>656106.02</v>
      </c>
    </row>
    <row r="122" spans="1:256" s="29" customFormat="1" ht="41.25">
      <c r="A122" s="22" t="s">
        <v>238</v>
      </c>
      <c r="B122" s="23" t="s">
        <v>239</v>
      </c>
      <c r="C122" s="24">
        <v>54045058</v>
      </c>
      <c r="D122" s="24">
        <v>0</v>
      </c>
      <c r="IV122" s="30"/>
    </row>
    <row r="123" spans="1:4" ht="54.75">
      <c r="A123" s="22" t="s">
        <v>240</v>
      </c>
      <c r="B123" s="23" t="s">
        <v>241</v>
      </c>
      <c r="C123" s="24">
        <v>130673750</v>
      </c>
      <c r="D123" s="24">
        <v>0</v>
      </c>
    </row>
    <row r="124" spans="1:4" s="29" customFormat="1" ht="69">
      <c r="A124" s="22" t="s">
        <v>242</v>
      </c>
      <c r="B124" s="23" t="s">
        <v>243</v>
      </c>
      <c r="C124" s="24">
        <v>52631578.95</v>
      </c>
      <c r="D124" s="24">
        <v>0</v>
      </c>
    </row>
    <row r="125" spans="1:4" s="29" customFormat="1" ht="41.25">
      <c r="A125" s="18" t="s">
        <v>244</v>
      </c>
      <c r="B125" s="19" t="s">
        <v>245</v>
      </c>
      <c r="C125" s="20">
        <f>SUM(C126:C129)</f>
        <v>65500000</v>
      </c>
      <c r="D125" s="20">
        <f>SUM(D126:D129)</f>
        <v>13193886.22</v>
      </c>
    </row>
    <row r="126" spans="1:4" ht="13.5">
      <c r="A126" s="22" t="s">
        <v>246</v>
      </c>
      <c r="B126" s="23" t="s">
        <v>247</v>
      </c>
      <c r="C126" s="24">
        <v>300000</v>
      </c>
      <c r="D126" s="24">
        <v>0</v>
      </c>
    </row>
    <row r="127" spans="1:4" s="29" customFormat="1" ht="27">
      <c r="A127" s="22" t="s">
        <v>248</v>
      </c>
      <c r="B127" s="23" t="s">
        <v>249</v>
      </c>
      <c r="C127" s="24">
        <v>9000000</v>
      </c>
      <c r="D127" s="24">
        <v>2703686.22</v>
      </c>
    </row>
    <row r="128" spans="1:4" s="29" customFormat="1" ht="27">
      <c r="A128" s="22" t="s">
        <v>250</v>
      </c>
      <c r="B128" s="23" t="s">
        <v>251</v>
      </c>
      <c r="C128" s="24">
        <v>56000000</v>
      </c>
      <c r="D128" s="24">
        <v>10490200</v>
      </c>
    </row>
    <row r="129" spans="1:4" s="29" customFormat="1" ht="27">
      <c r="A129" s="22" t="s">
        <v>252</v>
      </c>
      <c r="B129" s="23" t="s">
        <v>253</v>
      </c>
      <c r="C129" s="24">
        <v>200000</v>
      </c>
      <c r="D129" s="24">
        <v>0</v>
      </c>
    </row>
    <row r="130" spans="1:4" s="29" customFormat="1" ht="41.25">
      <c r="A130" s="18" t="s">
        <v>254</v>
      </c>
      <c r="B130" s="19" t="s">
        <v>255</v>
      </c>
      <c r="C130" s="20">
        <f>SUM(C131:C134)</f>
        <v>3025000</v>
      </c>
      <c r="D130" s="20">
        <f>SUM(D131:D134)</f>
        <v>0</v>
      </c>
    </row>
    <row r="131" spans="1:4" s="29" customFormat="1" ht="41.25">
      <c r="A131" s="22" t="s">
        <v>256</v>
      </c>
      <c r="B131" s="23" t="s">
        <v>257</v>
      </c>
      <c r="C131" s="24">
        <v>100000</v>
      </c>
      <c r="D131" s="24">
        <v>0</v>
      </c>
    </row>
    <row r="132" spans="1:4" ht="27">
      <c r="A132" s="22" t="s">
        <v>258</v>
      </c>
      <c r="B132" s="23" t="s">
        <v>259</v>
      </c>
      <c r="C132" s="24">
        <v>2000000</v>
      </c>
      <c r="D132" s="24">
        <v>0</v>
      </c>
    </row>
    <row r="133" spans="1:4" s="29" customFormat="1" ht="13.5">
      <c r="A133" s="22" t="s">
        <v>260</v>
      </c>
      <c r="B133" s="23" t="s">
        <v>261</v>
      </c>
      <c r="C133" s="24">
        <v>800000</v>
      </c>
      <c r="D133" s="24">
        <v>0</v>
      </c>
    </row>
    <row r="134" spans="1:4" s="29" customFormat="1" ht="27">
      <c r="A134" s="22" t="s">
        <v>262</v>
      </c>
      <c r="B134" s="23" t="s">
        <v>263</v>
      </c>
      <c r="C134" s="24">
        <v>125000</v>
      </c>
      <c r="D134" s="24">
        <v>0</v>
      </c>
    </row>
    <row r="135" spans="1:4" s="29" customFormat="1" ht="27">
      <c r="A135" s="18" t="s">
        <v>264</v>
      </c>
      <c r="B135" s="19" t="s">
        <v>265</v>
      </c>
      <c r="C135" s="20">
        <f>C136+C140+C143+C148</f>
        <v>320207041.7</v>
      </c>
      <c r="D135" s="20">
        <f>D136+D140+D143+D148</f>
        <v>40167930.309999995</v>
      </c>
    </row>
    <row r="136" spans="1:4" s="29" customFormat="1" ht="27">
      <c r="A136" s="18" t="s">
        <v>266</v>
      </c>
      <c r="B136" s="19" t="s">
        <v>267</v>
      </c>
      <c r="C136" s="20">
        <f>SUM(C137:C139)</f>
        <v>91660000</v>
      </c>
      <c r="D136" s="20">
        <f>SUM(D137:D139)</f>
        <v>9679314.719999999</v>
      </c>
    </row>
    <row r="137" spans="1:4" s="29" customFormat="1" ht="27">
      <c r="A137" s="22" t="s">
        <v>268</v>
      </c>
      <c r="B137" s="23" t="s">
        <v>269</v>
      </c>
      <c r="C137" s="24">
        <v>43660000</v>
      </c>
      <c r="D137" s="24">
        <v>3062000</v>
      </c>
    </row>
    <row r="138" spans="1:4" ht="27">
      <c r="A138" s="22" t="s">
        <v>270</v>
      </c>
      <c r="B138" s="23" t="s">
        <v>271</v>
      </c>
      <c r="C138" s="24">
        <v>40000000</v>
      </c>
      <c r="D138" s="24">
        <v>6110500</v>
      </c>
    </row>
    <row r="139" spans="1:4" s="29" customFormat="1" ht="27">
      <c r="A139" s="22" t="s">
        <v>272</v>
      </c>
      <c r="B139" s="23" t="s">
        <v>273</v>
      </c>
      <c r="C139" s="24">
        <v>8000000</v>
      </c>
      <c r="D139" s="24">
        <v>506814.72</v>
      </c>
    </row>
    <row r="140" spans="1:4" s="29" customFormat="1" ht="27">
      <c r="A140" s="18" t="s">
        <v>274</v>
      </c>
      <c r="B140" s="19" t="s">
        <v>275</v>
      </c>
      <c r="C140" s="20">
        <f>SUM(C141:C142)</f>
        <v>56761280</v>
      </c>
      <c r="D140" s="20">
        <f>SUM(D141:D142)</f>
        <v>12795399.12</v>
      </c>
    </row>
    <row r="141" spans="1:4" s="29" customFormat="1" ht="27">
      <c r="A141" s="22" t="s">
        <v>276</v>
      </c>
      <c r="B141" s="23" t="s">
        <v>277</v>
      </c>
      <c r="C141" s="24">
        <v>50000000</v>
      </c>
      <c r="D141" s="24">
        <v>12795399.12</v>
      </c>
    </row>
    <row r="142" spans="1:4" s="29" customFormat="1" ht="27">
      <c r="A142" s="22" t="s">
        <v>278</v>
      </c>
      <c r="B142" s="23" t="s">
        <v>279</v>
      </c>
      <c r="C142" s="24">
        <v>6761280</v>
      </c>
      <c r="D142" s="24">
        <v>0</v>
      </c>
    </row>
    <row r="143" spans="1:4" s="29" customFormat="1" ht="27">
      <c r="A143" s="18" t="s">
        <v>280</v>
      </c>
      <c r="B143" s="19" t="s">
        <v>281</v>
      </c>
      <c r="C143" s="20">
        <f>SUM(C144:C147)</f>
        <v>111625761.7</v>
      </c>
      <c r="D143" s="20">
        <f>SUM(D144:D147)</f>
        <v>9333000</v>
      </c>
    </row>
    <row r="144" spans="1:4" s="29" customFormat="1" ht="27">
      <c r="A144" s="22" t="s">
        <v>282</v>
      </c>
      <c r="B144" s="23" t="s">
        <v>283</v>
      </c>
      <c r="C144" s="24">
        <v>57100000</v>
      </c>
      <c r="D144" s="24">
        <v>8710000</v>
      </c>
    </row>
    <row r="145" spans="1:4" s="29" customFormat="1" ht="27">
      <c r="A145" s="22" t="s">
        <v>284</v>
      </c>
      <c r="B145" s="23" t="s">
        <v>285</v>
      </c>
      <c r="C145" s="24">
        <v>2000000</v>
      </c>
      <c r="D145" s="24">
        <v>623000</v>
      </c>
    </row>
    <row r="146" spans="1:4" s="29" customFormat="1" ht="27">
      <c r="A146" s="22" t="s">
        <v>286</v>
      </c>
      <c r="B146" s="23" t="s">
        <v>287</v>
      </c>
      <c r="C146" s="24">
        <v>14965544.86</v>
      </c>
      <c r="D146" s="24">
        <v>0</v>
      </c>
    </row>
    <row r="147" spans="1:4" s="29" customFormat="1" ht="69">
      <c r="A147" s="22" t="s">
        <v>288</v>
      </c>
      <c r="B147" s="23" t="s">
        <v>289</v>
      </c>
      <c r="C147" s="24">
        <v>37560216.84</v>
      </c>
      <c r="D147" s="24">
        <v>0</v>
      </c>
    </row>
    <row r="148" spans="1:4" s="29" customFormat="1" ht="13.5">
      <c r="A148" s="18" t="s">
        <v>290</v>
      </c>
      <c r="B148" s="19" t="s">
        <v>291</v>
      </c>
      <c r="C148" s="20">
        <f>SUM(C149:C150)</f>
        <v>60160000</v>
      </c>
      <c r="D148" s="20">
        <f>SUM(D149:D150)</f>
        <v>8360216.47</v>
      </c>
    </row>
    <row r="149" spans="1:4" s="29" customFormat="1" ht="13.5">
      <c r="A149" s="22" t="s">
        <v>292</v>
      </c>
      <c r="B149" s="23" t="s">
        <v>293</v>
      </c>
      <c r="C149" s="24">
        <v>57160000</v>
      </c>
      <c r="D149" s="24">
        <v>8257118.79</v>
      </c>
    </row>
    <row r="150" spans="1:4" s="29" customFormat="1" ht="27">
      <c r="A150" s="22" t="s">
        <v>294</v>
      </c>
      <c r="B150" s="23" t="s">
        <v>295</v>
      </c>
      <c r="C150" s="24">
        <v>3000000</v>
      </c>
      <c r="D150" s="24">
        <v>103097.68</v>
      </c>
    </row>
    <row r="151" spans="1:4" s="29" customFormat="1" ht="41.25">
      <c r="A151" s="18" t="s">
        <v>296</v>
      </c>
      <c r="B151" s="19" t="s">
        <v>297</v>
      </c>
      <c r="C151" s="20">
        <f>SUM(C152:C154)</f>
        <v>123408759.89</v>
      </c>
      <c r="D151" s="20">
        <f>SUM(D152:D154)</f>
        <v>348315.75</v>
      </c>
    </row>
    <row r="152" spans="1:4" s="29" customFormat="1" ht="27">
      <c r="A152" s="22" t="s">
        <v>298</v>
      </c>
      <c r="B152" s="23" t="s">
        <v>299</v>
      </c>
      <c r="C152" s="24">
        <v>21860633.89</v>
      </c>
      <c r="D152" s="24">
        <v>0</v>
      </c>
    </row>
    <row r="153" spans="1:4" s="29" customFormat="1" ht="27">
      <c r="A153" s="22" t="s">
        <v>300</v>
      </c>
      <c r="B153" s="23" t="s">
        <v>301</v>
      </c>
      <c r="C153" s="24">
        <v>733420</v>
      </c>
      <c r="D153" s="24">
        <v>348315.75</v>
      </c>
    </row>
    <row r="154" spans="1:4" s="29" customFormat="1" ht="54.75">
      <c r="A154" s="22" t="s">
        <v>302</v>
      </c>
      <c r="B154" s="23" t="s">
        <v>303</v>
      </c>
      <c r="C154" s="24">
        <v>100814706</v>
      </c>
      <c r="D154" s="24">
        <v>0</v>
      </c>
    </row>
    <row r="155" spans="1:4" s="29" customFormat="1" ht="41.25">
      <c r="A155" s="18" t="s">
        <v>304</v>
      </c>
      <c r="B155" s="19" t="s">
        <v>305</v>
      </c>
      <c r="C155" s="20">
        <f>C156+C159</f>
        <v>54155000</v>
      </c>
      <c r="D155" s="20">
        <f>D156+D159</f>
        <v>10302085.190000001</v>
      </c>
    </row>
    <row r="156" spans="1:4" s="29" customFormat="1" ht="27">
      <c r="A156" s="18" t="s">
        <v>306</v>
      </c>
      <c r="B156" s="19" t="s">
        <v>307</v>
      </c>
      <c r="C156" s="20">
        <f>SUM(C157:C158)</f>
        <v>34555000</v>
      </c>
      <c r="D156" s="20">
        <f>SUM(D157:D158)</f>
        <v>5770077.930000001</v>
      </c>
    </row>
    <row r="157" spans="1:4" ht="54.75">
      <c r="A157" s="22" t="s">
        <v>308</v>
      </c>
      <c r="B157" s="23" t="s">
        <v>309</v>
      </c>
      <c r="C157" s="24">
        <v>33655000</v>
      </c>
      <c r="D157" s="24">
        <v>5465430.78</v>
      </c>
    </row>
    <row r="158" spans="1:4" s="29" customFormat="1" ht="27">
      <c r="A158" s="22" t="s">
        <v>310</v>
      </c>
      <c r="B158" s="23" t="s">
        <v>311</v>
      </c>
      <c r="C158" s="24">
        <v>900000</v>
      </c>
      <c r="D158" s="24">
        <v>304647.15</v>
      </c>
    </row>
    <row r="159" spans="1:4" s="29" customFormat="1" ht="41.25">
      <c r="A159" s="18" t="s">
        <v>312</v>
      </c>
      <c r="B159" s="19" t="s">
        <v>313</v>
      </c>
      <c r="C159" s="20">
        <f>SUM(C160:C164)</f>
        <v>19600000</v>
      </c>
      <c r="D159" s="20">
        <f>SUM(D160:D164)</f>
        <v>4532007.26</v>
      </c>
    </row>
    <row r="160" spans="1:4" s="29" customFormat="1" ht="27">
      <c r="A160" s="22" t="s">
        <v>314</v>
      </c>
      <c r="B160" s="23" t="s">
        <v>315</v>
      </c>
      <c r="C160" s="24">
        <v>800000</v>
      </c>
      <c r="D160" s="24">
        <v>0</v>
      </c>
    </row>
    <row r="161" spans="1:4" s="29" customFormat="1" ht="27">
      <c r="A161" s="22" t="s">
        <v>316</v>
      </c>
      <c r="B161" s="23" t="s">
        <v>317</v>
      </c>
      <c r="C161" s="24">
        <v>17500000</v>
      </c>
      <c r="D161" s="24">
        <v>4529007.26</v>
      </c>
    </row>
    <row r="162" spans="1:4" s="29" customFormat="1" ht="27">
      <c r="A162" s="22" t="s">
        <v>318</v>
      </c>
      <c r="B162" s="23" t="s">
        <v>319</v>
      </c>
      <c r="C162" s="24">
        <v>250000</v>
      </c>
      <c r="D162" s="24">
        <v>0</v>
      </c>
    </row>
    <row r="163" spans="1:4" s="29" customFormat="1" ht="27">
      <c r="A163" s="22" t="s">
        <v>320</v>
      </c>
      <c r="B163" s="23" t="s">
        <v>321</v>
      </c>
      <c r="C163" s="24">
        <v>150000</v>
      </c>
      <c r="D163" s="24">
        <v>3000</v>
      </c>
    </row>
    <row r="164" spans="1:4" s="29" customFormat="1" ht="41.25">
      <c r="A164" s="22" t="s">
        <v>322</v>
      </c>
      <c r="B164" s="23" t="s">
        <v>323</v>
      </c>
      <c r="C164" s="24">
        <v>900000</v>
      </c>
      <c r="D164" s="24">
        <v>0</v>
      </c>
    </row>
    <row r="165" spans="1:4" s="29" customFormat="1" ht="41.25">
      <c r="A165" s="18" t="s">
        <v>324</v>
      </c>
      <c r="B165" s="19" t="s">
        <v>325</v>
      </c>
      <c r="C165" s="20">
        <f>C166+C170</f>
        <v>28291214.81</v>
      </c>
      <c r="D165" s="20">
        <f>D166+D170</f>
        <v>2362500</v>
      </c>
    </row>
    <row r="166" spans="1:4" s="29" customFormat="1" ht="27">
      <c r="A166" s="18" t="s">
        <v>326</v>
      </c>
      <c r="B166" s="19" t="s">
        <v>327</v>
      </c>
      <c r="C166" s="20">
        <f>SUM(C167:C169)</f>
        <v>1691214.81</v>
      </c>
      <c r="D166" s="20">
        <f>SUM(D167:D169)</f>
        <v>0</v>
      </c>
    </row>
    <row r="167" spans="1:4" s="29" customFormat="1" ht="54.75">
      <c r="A167" s="22" t="s">
        <v>328</v>
      </c>
      <c r="B167" s="23" t="s">
        <v>329</v>
      </c>
      <c r="C167" s="24">
        <v>300000</v>
      </c>
      <c r="D167" s="24">
        <v>0</v>
      </c>
    </row>
    <row r="168" spans="1:4" s="29" customFormat="1" ht="27">
      <c r="A168" s="22" t="s">
        <v>330</v>
      </c>
      <c r="B168" s="23" t="s">
        <v>331</v>
      </c>
      <c r="C168" s="24">
        <v>700000</v>
      </c>
      <c r="D168" s="24">
        <v>0</v>
      </c>
    </row>
    <row r="169" spans="1:4" s="29" customFormat="1" ht="54.75">
      <c r="A169" s="22" t="s">
        <v>332</v>
      </c>
      <c r="B169" s="23" t="s">
        <v>333</v>
      </c>
      <c r="C169" s="24">
        <v>691214.81</v>
      </c>
      <c r="D169" s="24">
        <v>0</v>
      </c>
    </row>
    <row r="170" spans="1:4" s="29" customFormat="1" ht="27">
      <c r="A170" s="18" t="s">
        <v>334</v>
      </c>
      <c r="B170" s="19" t="s">
        <v>335</v>
      </c>
      <c r="C170" s="20">
        <f>SUM(C171:C174)</f>
        <v>26600000</v>
      </c>
      <c r="D170" s="20">
        <f>SUM(D171:D174)</f>
        <v>2362500</v>
      </c>
    </row>
    <row r="171" spans="1:4" s="29" customFormat="1" ht="41.25">
      <c r="A171" s="22" t="s">
        <v>336</v>
      </c>
      <c r="B171" s="23" t="s">
        <v>337</v>
      </c>
      <c r="C171" s="24">
        <v>1500000</v>
      </c>
      <c r="D171" s="24">
        <v>0</v>
      </c>
    </row>
    <row r="172" spans="1:4" s="29" customFormat="1" ht="27">
      <c r="A172" s="22" t="s">
        <v>338</v>
      </c>
      <c r="B172" s="23" t="s">
        <v>339</v>
      </c>
      <c r="C172" s="24">
        <v>10100000</v>
      </c>
      <c r="D172" s="24">
        <v>2362500</v>
      </c>
    </row>
    <row r="173" spans="1:4" ht="123.75">
      <c r="A173" s="22" t="s">
        <v>340</v>
      </c>
      <c r="B173" s="23" t="s">
        <v>341</v>
      </c>
      <c r="C173" s="24">
        <v>10000000</v>
      </c>
      <c r="D173" s="24">
        <v>0</v>
      </c>
    </row>
    <row r="174" spans="1:4" s="29" customFormat="1" ht="27">
      <c r="A174" s="22" t="s">
        <v>342</v>
      </c>
      <c r="B174" s="23" t="s">
        <v>343</v>
      </c>
      <c r="C174" s="24">
        <v>5000000</v>
      </c>
      <c r="D174" s="24">
        <v>0</v>
      </c>
    </row>
    <row r="175" spans="1:4" s="29" customFormat="1" ht="41.25">
      <c r="A175" s="18" t="s">
        <v>344</v>
      </c>
      <c r="B175" s="19" t="s">
        <v>345</v>
      </c>
      <c r="C175" s="20">
        <f>C176+C183</f>
        <v>41583119.37</v>
      </c>
      <c r="D175" s="20">
        <f>D176+D183</f>
        <v>8398404.649999999</v>
      </c>
    </row>
    <row r="176" spans="1:4" s="29" customFormat="1" ht="27">
      <c r="A176" s="18" t="s">
        <v>346</v>
      </c>
      <c r="B176" s="19" t="s">
        <v>347</v>
      </c>
      <c r="C176" s="20">
        <f>SUM(C177:C182)</f>
        <v>3940131.6100000003</v>
      </c>
      <c r="D176" s="20">
        <f>SUM(D177:D182)</f>
        <v>163394.82</v>
      </c>
    </row>
    <row r="177" spans="1:4" s="29" customFormat="1" ht="27">
      <c r="A177" s="22" t="s">
        <v>348</v>
      </c>
      <c r="B177" s="23" t="s">
        <v>349</v>
      </c>
      <c r="C177" s="24">
        <v>215735.43</v>
      </c>
      <c r="D177" s="24">
        <v>19600</v>
      </c>
    </row>
    <row r="178" spans="1:4" s="29" customFormat="1" ht="54.75">
      <c r="A178" s="22" t="s">
        <v>350</v>
      </c>
      <c r="B178" s="23" t="s">
        <v>351</v>
      </c>
      <c r="C178" s="24">
        <v>600026.25</v>
      </c>
      <c r="D178" s="24">
        <v>0</v>
      </c>
    </row>
    <row r="179" spans="1:4" s="29" customFormat="1" ht="69">
      <c r="A179" s="22" t="s">
        <v>352</v>
      </c>
      <c r="B179" s="23" t="s">
        <v>353</v>
      </c>
      <c r="C179" s="24">
        <v>731921.54</v>
      </c>
      <c r="D179" s="24">
        <v>0</v>
      </c>
    </row>
    <row r="180" spans="1:4" s="29" customFormat="1" ht="54.75">
      <c r="A180" s="22" t="s">
        <v>354</v>
      </c>
      <c r="B180" s="23" t="s">
        <v>355</v>
      </c>
      <c r="C180" s="24">
        <v>246075.05</v>
      </c>
      <c r="D180" s="24">
        <v>0</v>
      </c>
    </row>
    <row r="181" spans="1:4" s="29" customFormat="1" ht="41.25">
      <c r="A181" s="22" t="s">
        <v>356</v>
      </c>
      <c r="B181" s="23" t="s">
        <v>357</v>
      </c>
      <c r="C181" s="24">
        <v>146373.34</v>
      </c>
      <c r="D181" s="24">
        <v>4547.57</v>
      </c>
    </row>
    <row r="182" spans="1:4" s="29" customFormat="1" ht="27">
      <c r="A182" s="22" t="s">
        <v>358</v>
      </c>
      <c r="B182" s="23" t="s">
        <v>359</v>
      </c>
      <c r="C182" s="24">
        <v>2000000</v>
      </c>
      <c r="D182" s="24">
        <v>139247.25</v>
      </c>
    </row>
    <row r="183" spans="1:4" s="29" customFormat="1" ht="41.25">
      <c r="A183" s="18" t="s">
        <v>360</v>
      </c>
      <c r="B183" s="19" t="s">
        <v>361</v>
      </c>
      <c r="C183" s="20">
        <f>SUM(C184:C187)</f>
        <v>37642987.76</v>
      </c>
      <c r="D183" s="20">
        <f>SUM(D184:D187)</f>
        <v>8235009.829999999</v>
      </c>
    </row>
    <row r="184" spans="1:4" s="29" customFormat="1" ht="96">
      <c r="A184" s="22" t="s">
        <v>362</v>
      </c>
      <c r="B184" s="23" t="s">
        <v>363</v>
      </c>
      <c r="C184" s="24">
        <v>100933.33</v>
      </c>
      <c r="D184" s="24">
        <v>0</v>
      </c>
    </row>
    <row r="185" spans="1:4" s="29" customFormat="1" ht="54.75">
      <c r="A185" s="22" t="s">
        <v>364</v>
      </c>
      <c r="B185" s="23" t="s">
        <v>365</v>
      </c>
      <c r="C185" s="24">
        <v>36324000</v>
      </c>
      <c r="D185" s="24">
        <v>8211427.02</v>
      </c>
    </row>
    <row r="186" spans="1:4" s="29" customFormat="1" ht="54.75">
      <c r="A186" s="22" t="s">
        <v>366</v>
      </c>
      <c r="B186" s="23" t="s">
        <v>367</v>
      </c>
      <c r="C186" s="24">
        <v>955835.54</v>
      </c>
      <c r="D186" s="24">
        <v>15765.81</v>
      </c>
    </row>
    <row r="187" spans="1:4" s="29" customFormat="1" ht="27">
      <c r="A187" s="22" t="s">
        <v>368</v>
      </c>
      <c r="B187" s="23" t="s">
        <v>369</v>
      </c>
      <c r="C187" s="24">
        <v>262218.89</v>
      </c>
      <c r="D187" s="24">
        <v>7817</v>
      </c>
    </row>
    <row r="188" spans="1:4" s="29" customFormat="1" ht="27">
      <c r="A188" s="18" t="s">
        <v>370</v>
      </c>
      <c r="B188" s="19" t="s">
        <v>371</v>
      </c>
      <c r="C188" s="20">
        <f>SUM(C189:C191)</f>
        <v>161819714.97</v>
      </c>
      <c r="D188" s="20">
        <f>SUM(D189:D191)</f>
        <v>10000000</v>
      </c>
    </row>
    <row r="189" spans="1:4" s="29" customFormat="1" ht="69">
      <c r="A189" s="22" t="s">
        <v>372</v>
      </c>
      <c r="B189" s="23" t="s">
        <v>373</v>
      </c>
      <c r="C189" s="24">
        <v>34473124.31</v>
      </c>
      <c r="D189" s="24">
        <v>10000000</v>
      </c>
    </row>
    <row r="190" spans="1:4" s="29" customFormat="1" ht="151.5">
      <c r="A190" s="22" t="s">
        <v>374</v>
      </c>
      <c r="B190" s="23" t="s">
        <v>375</v>
      </c>
      <c r="C190" s="24">
        <v>106000000</v>
      </c>
      <c r="D190" s="24">
        <v>0</v>
      </c>
    </row>
    <row r="191" spans="1:4" s="29" customFormat="1" ht="110.25">
      <c r="A191" s="22" t="s">
        <v>376</v>
      </c>
      <c r="B191" s="23" t="s">
        <v>377</v>
      </c>
      <c r="C191" s="24">
        <v>21346590.66</v>
      </c>
      <c r="D191" s="24">
        <v>0</v>
      </c>
    </row>
    <row r="192" spans="1:4" s="29" customFormat="1" ht="27">
      <c r="A192" s="18" t="s">
        <v>378</v>
      </c>
      <c r="B192" s="19" t="s">
        <v>379</v>
      </c>
      <c r="C192" s="20">
        <f>SUM(C193:C194)</f>
        <v>1800000</v>
      </c>
      <c r="D192" s="20">
        <f>SUM(D193:D194)</f>
        <v>1800000</v>
      </c>
    </row>
    <row r="193" spans="1:4" s="29" customFormat="1" ht="13.5">
      <c r="A193" s="22" t="s">
        <v>380</v>
      </c>
      <c r="B193" s="23" t="s">
        <v>381</v>
      </c>
      <c r="C193" s="24">
        <v>1000000</v>
      </c>
      <c r="D193" s="24">
        <v>1000000</v>
      </c>
    </row>
    <row r="194" spans="1:4" s="29" customFormat="1" ht="41.25">
      <c r="A194" s="22" t="s">
        <v>382</v>
      </c>
      <c r="B194" s="23" t="s">
        <v>383</v>
      </c>
      <c r="C194" s="24">
        <v>800000</v>
      </c>
      <c r="D194" s="24">
        <v>800000</v>
      </c>
    </row>
    <row r="195" spans="1:4" s="29" customFormat="1" ht="41.25">
      <c r="A195" s="18" t="s">
        <v>384</v>
      </c>
      <c r="B195" s="19" t="s">
        <v>385</v>
      </c>
      <c r="C195" s="20">
        <f>SUM(C196)</f>
        <v>25000</v>
      </c>
      <c r="D195" s="20">
        <f>SUM(D196)</f>
        <v>0</v>
      </c>
    </row>
    <row r="196" spans="1:4" s="29" customFormat="1" ht="69">
      <c r="A196" s="22" t="s">
        <v>386</v>
      </c>
      <c r="B196" s="23" t="s">
        <v>387</v>
      </c>
      <c r="C196" s="24">
        <v>25000</v>
      </c>
      <c r="D196" s="24">
        <v>0</v>
      </c>
    </row>
    <row r="197" spans="1:4" s="29" customFormat="1" ht="13.5">
      <c r="A197" s="18" t="s">
        <v>388</v>
      </c>
      <c r="B197" s="19" t="s">
        <v>389</v>
      </c>
      <c r="C197" s="20">
        <f>C198+C209+C212+C227+C238+C236</f>
        <v>711348602.12</v>
      </c>
      <c r="D197" s="20">
        <f>D198+D209+D212+D227+D238+D236</f>
        <v>177969582.89</v>
      </c>
    </row>
    <row r="198" spans="1:4" s="29" customFormat="1" ht="27">
      <c r="A198" s="18" t="s">
        <v>390</v>
      </c>
      <c r="B198" s="19" t="s">
        <v>391</v>
      </c>
      <c r="C198" s="20">
        <f>SUM(C199:C208)</f>
        <v>326418934.51</v>
      </c>
      <c r="D198" s="20">
        <f>SUM(D199:D208)</f>
        <v>66076773.60000001</v>
      </c>
    </row>
    <row r="199" spans="1:4" ht="41.25">
      <c r="A199" s="22" t="s">
        <v>392</v>
      </c>
      <c r="B199" s="23" t="s">
        <v>393</v>
      </c>
      <c r="C199" s="24">
        <v>2140488</v>
      </c>
      <c r="D199" s="24">
        <v>476212</v>
      </c>
    </row>
    <row r="200" spans="1:4" ht="13.5">
      <c r="A200" s="22" t="s">
        <v>394</v>
      </c>
      <c r="B200" s="23" t="s">
        <v>395</v>
      </c>
      <c r="C200" s="24">
        <v>446519</v>
      </c>
      <c r="D200" s="24">
        <v>89470.34</v>
      </c>
    </row>
    <row r="201" spans="1:4" ht="27">
      <c r="A201" s="22" t="s">
        <v>396</v>
      </c>
      <c r="B201" s="23" t="s">
        <v>397</v>
      </c>
      <c r="C201" s="24">
        <v>6523103</v>
      </c>
      <c r="D201" s="24">
        <v>1516515.4</v>
      </c>
    </row>
    <row r="202" spans="1:4" ht="27">
      <c r="A202" s="22" t="s">
        <v>398</v>
      </c>
      <c r="B202" s="23" t="s">
        <v>399</v>
      </c>
      <c r="C202" s="24">
        <v>40577925</v>
      </c>
      <c r="D202" s="24">
        <v>8172002.67</v>
      </c>
    </row>
    <row r="203" spans="1:4" ht="27">
      <c r="A203" s="22" t="s">
        <v>400</v>
      </c>
      <c r="B203" s="23" t="s">
        <v>401</v>
      </c>
      <c r="C203" s="24">
        <v>14350490</v>
      </c>
      <c r="D203" s="24">
        <v>3085004.23</v>
      </c>
    </row>
    <row r="204" spans="1:4" ht="41.25">
      <c r="A204" s="22" t="s">
        <v>402</v>
      </c>
      <c r="B204" s="23" t="s">
        <v>403</v>
      </c>
      <c r="C204" s="24">
        <v>193223705.51</v>
      </c>
      <c r="D204" s="24">
        <v>39096399</v>
      </c>
    </row>
    <row r="205" spans="1:4" ht="27">
      <c r="A205" s="22" t="s">
        <v>404</v>
      </c>
      <c r="B205" s="23" t="s">
        <v>405</v>
      </c>
      <c r="C205" s="24">
        <v>33025000</v>
      </c>
      <c r="D205" s="24">
        <v>5407199.82</v>
      </c>
    </row>
    <row r="206" spans="1:4" ht="41.25">
      <c r="A206" s="22" t="s">
        <v>406</v>
      </c>
      <c r="B206" s="23" t="s">
        <v>407</v>
      </c>
      <c r="C206" s="24">
        <v>31522000</v>
      </c>
      <c r="D206" s="24">
        <v>6938400.32</v>
      </c>
    </row>
    <row r="207" spans="1:4" ht="41.25">
      <c r="A207" s="22" t="s">
        <v>408</v>
      </c>
      <c r="B207" s="23" t="s">
        <v>409</v>
      </c>
      <c r="C207" s="24">
        <v>30904</v>
      </c>
      <c r="D207" s="24">
        <v>0</v>
      </c>
    </row>
    <row r="208" spans="1:4" ht="27">
      <c r="A208" s="22" t="s">
        <v>410</v>
      </c>
      <c r="B208" s="23" t="s">
        <v>411</v>
      </c>
      <c r="C208" s="24">
        <v>4578800</v>
      </c>
      <c r="D208" s="24">
        <v>1295569.82</v>
      </c>
    </row>
    <row r="209" spans="1:4" s="29" customFormat="1" ht="13.5">
      <c r="A209" s="18" t="s">
        <v>412</v>
      </c>
      <c r="B209" s="19" t="s">
        <v>413</v>
      </c>
      <c r="C209" s="20">
        <f>SUM(C210:C211)</f>
        <v>10000000</v>
      </c>
      <c r="D209" s="20">
        <f>SUM(D210:D211)</f>
        <v>0</v>
      </c>
    </row>
    <row r="210" spans="1:4" ht="13.5">
      <c r="A210" s="22" t="s">
        <v>414</v>
      </c>
      <c r="B210" s="23" t="s">
        <v>415</v>
      </c>
      <c r="C210" s="24">
        <v>7200000</v>
      </c>
      <c r="D210" s="24">
        <v>0</v>
      </c>
    </row>
    <row r="211" spans="1:4" ht="41.25">
      <c r="A211" s="22" t="s">
        <v>416</v>
      </c>
      <c r="B211" s="23" t="s">
        <v>417</v>
      </c>
      <c r="C211" s="24">
        <v>2800000</v>
      </c>
      <c r="D211" s="24">
        <v>0</v>
      </c>
    </row>
    <row r="212" spans="1:4" s="29" customFormat="1" ht="41.25">
      <c r="A212" s="18" t="s">
        <v>418</v>
      </c>
      <c r="B212" s="19" t="s">
        <v>419</v>
      </c>
      <c r="C212" s="20">
        <f>SUM(C213:C226)</f>
        <v>202813139.44</v>
      </c>
      <c r="D212" s="20">
        <f>SUM(D213:D226)</f>
        <v>50896810.5</v>
      </c>
    </row>
    <row r="213" spans="1:4" ht="41.25">
      <c r="A213" s="22" t="s">
        <v>420</v>
      </c>
      <c r="B213" s="23" t="s">
        <v>421</v>
      </c>
      <c r="C213" s="24">
        <v>500000</v>
      </c>
      <c r="D213" s="24">
        <v>0</v>
      </c>
    </row>
    <row r="214" spans="1:4" ht="41.25">
      <c r="A214" s="22" t="s">
        <v>422</v>
      </c>
      <c r="B214" s="23" t="s">
        <v>423</v>
      </c>
      <c r="C214" s="24">
        <v>3150000</v>
      </c>
      <c r="D214" s="24">
        <v>0</v>
      </c>
    </row>
    <row r="215" spans="1:4" ht="13.5">
      <c r="A215" s="22" t="s">
        <v>424</v>
      </c>
      <c r="B215" s="23" t="s">
        <v>425</v>
      </c>
      <c r="C215" s="24">
        <v>282000</v>
      </c>
      <c r="D215" s="24">
        <v>0</v>
      </c>
    </row>
    <row r="216" spans="1:4" ht="54.75">
      <c r="A216" s="22" t="s">
        <v>426</v>
      </c>
      <c r="B216" s="23" t="s">
        <v>427</v>
      </c>
      <c r="C216" s="24">
        <v>20000000</v>
      </c>
      <c r="D216" s="24">
        <v>0</v>
      </c>
    </row>
    <row r="217" spans="1:4" ht="13.5">
      <c r="A217" s="22" t="s">
        <v>428</v>
      </c>
      <c r="B217" s="23" t="s">
        <v>429</v>
      </c>
      <c r="C217" s="24">
        <v>20300000</v>
      </c>
      <c r="D217" s="24">
        <v>2336797.58</v>
      </c>
    </row>
    <row r="218" spans="1:4" ht="41.25">
      <c r="A218" s="22" t="s">
        <v>430</v>
      </c>
      <c r="B218" s="23" t="s">
        <v>431</v>
      </c>
      <c r="C218" s="24">
        <v>400000</v>
      </c>
      <c r="D218" s="24">
        <v>0</v>
      </c>
    </row>
    <row r="219" spans="1:4" ht="123.75">
      <c r="A219" s="22" t="s">
        <v>432</v>
      </c>
      <c r="B219" s="23" t="s">
        <v>433</v>
      </c>
      <c r="C219" s="24">
        <v>400000</v>
      </c>
      <c r="D219" s="24">
        <v>0</v>
      </c>
    </row>
    <row r="220" spans="1:4" ht="54.75">
      <c r="A220" s="22" t="s">
        <v>434</v>
      </c>
      <c r="B220" s="23" t="s">
        <v>435</v>
      </c>
      <c r="C220" s="24">
        <v>850000</v>
      </c>
      <c r="D220" s="24">
        <v>586032</v>
      </c>
    </row>
    <row r="221" spans="1:4" ht="54.75">
      <c r="A221" s="22" t="s">
        <v>436</v>
      </c>
      <c r="B221" s="23" t="s">
        <v>437</v>
      </c>
      <c r="C221" s="24">
        <v>1542761.22</v>
      </c>
      <c r="D221" s="24">
        <v>1473980.92</v>
      </c>
    </row>
    <row r="222" spans="1:4" ht="54.75">
      <c r="A222" s="22" t="s">
        <v>438</v>
      </c>
      <c r="B222" s="23" t="s">
        <v>439</v>
      </c>
      <c r="C222" s="24">
        <v>118324577.62</v>
      </c>
      <c r="D222" s="24">
        <v>46300000</v>
      </c>
    </row>
    <row r="223" spans="1:4" ht="27">
      <c r="A223" s="22" t="s">
        <v>440</v>
      </c>
      <c r="B223" s="23" t="s">
        <v>441</v>
      </c>
      <c r="C223" s="24">
        <v>11980120</v>
      </c>
      <c r="D223" s="24">
        <v>0</v>
      </c>
    </row>
    <row r="224" spans="1:4" ht="41.25">
      <c r="A224" s="22" t="s">
        <v>442</v>
      </c>
      <c r="B224" s="23" t="s">
        <v>443</v>
      </c>
      <c r="C224" s="24">
        <v>200000</v>
      </c>
      <c r="D224" s="24">
        <v>200000</v>
      </c>
    </row>
    <row r="225" spans="1:4" ht="27">
      <c r="A225" s="22" t="s">
        <v>444</v>
      </c>
      <c r="B225" s="23" t="s">
        <v>445</v>
      </c>
      <c r="C225" s="24">
        <v>19883680.6</v>
      </c>
      <c r="D225" s="24">
        <v>0</v>
      </c>
    </row>
    <row r="226" spans="1:4" ht="13.5">
      <c r="A226" s="22" t="s">
        <v>446</v>
      </c>
      <c r="B226" s="23" t="s">
        <v>447</v>
      </c>
      <c r="C226" s="24">
        <v>5000000</v>
      </c>
      <c r="D226" s="24">
        <v>0</v>
      </c>
    </row>
    <row r="227" spans="1:4" s="29" customFormat="1" ht="41.25">
      <c r="A227" s="18" t="s">
        <v>448</v>
      </c>
      <c r="B227" s="19" t="s">
        <v>449</v>
      </c>
      <c r="C227" s="20">
        <f>SUM(C228:C235)</f>
        <v>123874062.16999999</v>
      </c>
      <c r="D227" s="20">
        <f>SUM(D228:D235)</f>
        <v>54622205.15</v>
      </c>
    </row>
    <row r="228" spans="1:4" ht="27">
      <c r="A228" s="22" t="s">
        <v>450</v>
      </c>
      <c r="B228" s="23" t="s">
        <v>451</v>
      </c>
      <c r="C228" s="24">
        <v>100000</v>
      </c>
      <c r="D228" s="24">
        <v>100000</v>
      </c>
    </row>
    <row r="229" spans="1:4" ht="41.25">
      <c r="A229" s="22" t="s">
        <v>452</v>
      </c>
      <c r="B229" s="23" t="s">
        <v>453</v>
      </c>
      <c r="C229" s="24">
        <v>156208</v>
      </c>
      <c r="D229" s="24">
        <v>0</v>
      </c>
    </row>
    <row r="230" spans="1:4" ht="41.25">
      <c r="A230" s="22" t="s">
        <v>454</v>
      </c>
      <c r="B230" s="23" t="s">
        <v>455</v>
      </c>
      <c r="C230" s="24">
        <v>68815678</v>
      </c>
      <c r="D230" s="24">
        <v>13863970</v>
      </c>
    </row>
    <row r="231" spans="1:4" ht="41.25">
      <c r="A231" s="22" t="s">
        <v>456</v>
      </c>
      <c r="B231" s="23" t="s">
        <v>457</v>
      </c>
      <c r="C231" s="24">
        <v>2134</v>
      </c>
      <c r="D231" s="24">
        <v>0</v>
      </c>
    </row>
    <row r="232" spans="1:4" ht="41.25">
      <c r="A232" s="22" t="s">
        <v>458</v>
      </c>
      <c r="B232" s="23" t="s">
        <v>459</v>
      </c>
      <c r="C232" s="24">
        <v>566247.5</v>
      </c>
      <c r="D232" s="24">
        <v>0</v>
      </c>
    </row>
    <row r="233" spans="1:4" ht="13.5">
      <c r="A233" s="22" t="s">
        <v>460</v>
      </c>
      <c r="B233" s="23" t="s">
        <v>461</v>
      </c>
      <c r="C233" s="24">
        <v>54218372.29</v>
      </c>
      <c r="D233" s="24">
        <v>40654169.33</v>
      </c>
    </row>
    <row r="234" spans="1:4" ht="27">
      <c r="A234" s="22" t="s">
        <v>462</v>
      </c>
      <c r="B234" s="23" t="s">
        <v>463</v>
      </c>
      <c r="C234" s="24">
        <v>5422.38</v>
      </c>
      <c r="D234" s="24">
        <v>4065.82</v>
      </c>
    </row>
    <row r="235" spans="1:4" ht="96">
      <c r="A235" s="22" t="s">
        <v>464</v>
      </c>
      <c r="B235" s="23" t="s">
        <v>465</v>
      </c>
      <c r="C235" s="24">
        <v>10000</v>
      </c>
      <c r="D235" s="24">
        <v>0</v>
      </c>
    </row>
    <row r="236" spans="1:4" s="29" customFormat="1" ht="41.25">
      <c r="A236" s="18" t="s">
        <v>466</v>
      </c>
      <c r="B236" s="19" t="s">
        <v>467</v>
      </c>
      <c r="C236" s="20">
        <f>SUM(C237)</f>
        <v>11418306</v>
      </c>
      <c r="D236" s="20">
        <f>SUM(D237)</f>
        <v>0</v>
      </c>
    </row>
    <row r="237" spans="1:4" ht="54.75">
      <c r="A237" s="22" t="s">
        <v>468</v>
      </c>
      <c r="B237" s="23" t="s">
        <v>469</v>
      </c>
      <c r="C237" s="24">
        <v>11418306</v>
      </c>
      <c r="D237" s="24">
        <v>0</v>
      </c>
    </row>
    <row r="238" spans="1:4" s="29" customFormat="1" ht="13.5">
      <c r="A238" s="18" t="s">
        <v>470</v>
      </c>
      <c r="B238" s="19" t="s">
        <v>471</v>
      </c>
      <c r="C238" s="20">
        <f>SUM(C239:C245)</f>
        <v>36824160</v>
      </c>
      <c r="D238" s="20">
        <f>SUM(D239:D245)</f>
        <v>6373793.640000001</v>
      </c>
    </row>
    <row r="239" spans="1:4" ht="41.25">
      <c r="A239" s="22" t="s">
        <v>472</v>
      </c>
      <c r="B239" s="23" t="s">
        <v>473</v>
      </c>
      <c r="C239" s="24">
        <v>6300000</v>
      </c>
      <c r="D239" s="24">
        <v>1060125.41</v>
      </c>
    </row>
    <row r="240" spans="1:4" ht="69">
      <c r="A240" s="22" t="s">
        <v>474</v>
      </c>
      <c r="B240" s="23" t="s">
        <v>475</v>
      </c>
      <c r="C240" s="24">
        <v>27000000</v>
      </c>
      <c r="D240" s="24">
        <v>4895213.91</v>
      </c>
    </row>
    <row r="241" spans="1:4" ht="27">
      <c r="A241" s="22" t="s">
        <v>476</v>
      </c>
      <c r="B241" s="23" t="s">
        <v>477</v>
      </c>
      <c r="C241" s="24">
        <v>2036160</v>
      </c>
      <c r="D241" s="24">
        <v>345968.84</v>
      </c>
    </row>
    <row r="242" spans="1:4" ht="13.5">
      <c r="A242" s="22" t="s">
        <v>478</v>
      </c>
      <c r="B242" s="23" t="s">
        <v>479</v>
      </c>
      <c r="C242" s="24">
        <v>400000</v>
      </c>
      <c r="D242" s="24">
        <v>27388.82</v>
      </c>
    </row>
    <row r="243" spans="1:4" ht="13.5">
      <c r="A243" s="22" t="s">
        <v>480</v>
      </c>
      <c r="B243" s="23" t="s">
        <v>481</v>
      </c>
      <c r="C243" s="24">
        <v>1000000</v>
      </c>
      <c r="D243" s="24">
        <v>0</v>
      </c>
    </row>
    <row r="244" spans="1:4" ht="69">
      <c r="A244" s="22" t="s">
        <v>482</v>
      </c>
      <c r="B244" s="23" t="s">
        <v>483</v>
      </c>
      <c r="C244" s="24">
        <v>32000</v>
      </c>
      <c r="D244" s="24">
        <v>3096.66</v>
      </c>
    </row>
    <row r="245" spans="1:4" ht="41.25">
      <c r="A245" s="22" t="s">
        <v>484</v>
      </c>
      <c r="B245" s="23" t="s">
        <v>485</v>
      </c>
      <c r="C245" s="24">
        <v>56000</v>
      </c>
      <c r="D245" s="24">
        <v>42000</v>
      </c>
    </row>
    <row r="246" spans="1:4" s="29" customFormat="1" ht="13.5">
      <c r="A246" s="31" t="s">
        <v>486</v>
      </c>
      <c r="B246" s="31"/>
      <c r="C246" s="32">
        <f>C197+C195+C192+C188+C175+C165+C155+C151+C135+C130+C125+C115+C80+C72+C69+C42+C7</f>
        <v>5938265260.559999</v>
      </c>
      <c r="D246" s="32">
        <f>D197+D195+D192+D188+D175+D165+D155+D151+D135+D130+D125+D115+D80+D72+D69+D42+D7</f>
        <v>1236090223.95</v>
      </c>
    </row>
  </sheetData>
  <sheetProtection selectLockedCells="1" selectUnlockedCells="1"/>
  <mergeCells count="5">
    <mergeCell ref="C1:D1"/>
    <mergeCell ref="E1:H1"/>
    <mergeCell ref="C2:D2"/>
    <mergeCell ref="A4:D4"/>
    <mergeCell ref="A246:B246"/>
  </mergeCells>
  <printOptions/>
  <pageMargins left="0.9451388888888889" right="0.4097222222222222" top="0.5902777777777778" bottom="0.39305555555555555" header="0.5118055555555555" footer="0.19652777777777777"/>
  <pageSetup firstPageNumber="22" useFirstPageNumber="1" fitToHeight="0" fitToWidth="1" horizontalDpi="300" verticalDpi="300" orientation="portrait" paperSize="9"/>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2023-04-25T13:28:49Z</dcterms:modified>
  <cp:category/>
  <cp:version/>
  <cp:contentType/>
  <cp:contentStatus/>
  <cp:revision>1</cp:revision>
</cp:coreProperties>
</file>