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<sst xmlns="http://schemas.openxmlformats.org/spreadsheetml/2006/main" count="371" uniqueCount="330">
  <si>
    <t xml:space="preserve"> 000 2020401200 0000 151</t>
  </si>
  <si>
    <t xml:space="preserve"> 000 2020401204 0000 151</t>
  </si>
  <si>
    <t xml:space="preserve"> 000 2070405004 0000 180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</si>
  <si>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</si>
  <si>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</si>
  <si>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</si>
  <si>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</si>
  <si>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</si>
  <si>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</si>
  <si>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</si>
  <si>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</si>
  <si>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</si>
  <si>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</si>
  <si>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</si>
  <si>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</si>
  <si>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</si>
  <si>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</si>
  <si>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</si>
  <si>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</si>
  <si>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</si>
  <si>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</si>
  <si>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</si>
  <si>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</si>
  <si>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</si>
  <si>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</si>
  <si>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</si>
  <si>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</si>
  <si>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</si>
  <si>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</si>
  <si>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</si>
  <si>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</si>
  <si>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</si>
  <si>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</si>
  <si>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</si>
  <si>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</si>
  <si>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</si>
  <si>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</si>
  <si>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</si>
  <si>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</si>
  <si>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</si>
  <si>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</si>
  <si>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</si>
  <si>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</si>
  <si>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</si>
  <si>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</si>
  <si>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</si>
  <si>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</si>
  <si>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</si>
  <si>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</si>
  <si>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</si>
  <si>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</si>
  <si>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</si>
  <si>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</si>
  <si>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</si>
  <si>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</si>
  <si>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</si>
  <si>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</si>
  <si>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</si>
  <si>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</si>
  <si>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</si>
  <si>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</si>
  <si>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ПРОЧИЕ БЕЗВОЗМЕЗДНЫЕ ПОСТУПЛЕНИЯ</t>
  </si>
  <si>
    <t xml:space="preserve">  Прочие безвозмездные поступления в бюджеты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</si>
  <si>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</si>
  <si>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</si>
  <si>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</si>
  <si>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</si>
  <si>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</si>
  <si>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</si>
  <si>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</si>
  <si>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</si>
  <si>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</si>
  <si>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</si>
  <si>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</si>
  <si>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</si>
  <si>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</si>
  <si>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</si>
  <si>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</si>
  <si>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</si>
  <si>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</si>
  <si>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</si>
  <si>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</si>
  <si>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</si>
  <si>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</si>
  <si>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</si>
  <si>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</si>
  <si>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</si>
  <si>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</si>
  <si>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</si>
  <si>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</si>
  <si>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</si>
  <si>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</si>
  <si>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</si>
  <si>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000 1060601000 0000 110</t>
  </si>
  <si>
    <t xml:space="preserve"> 000 1060601204 0000 110</t>
  </si>
  <si>
    <t xml:space="preserve"> 000 1060602000 0000 110</t>
  </si>
  <si>
    <t xml:space="preserve"> 000 1060602204 0000 110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</si>
  <si>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</si>
  <si>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</si>
  <si>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</si>
  <si>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</si>
  <si>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</si>
  <si>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</si>
  <si>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</si>
  <si>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</si>
  <si>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</si>
  <si>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000 1090700000 0000 110</t>
  </si>
  <si>
    <t xml:space="preserve"> 000 1090703000 0000 110</t>
  </si>
  <si>
    <t xml:space="preserve"> 000 1090703204 0000 110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</si>
  <si>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</si>
  <si>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</si>
  <si>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</si>
  <si>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</si>
  <si>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</si>
  <si>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</si>
  <si>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</si>
  <si>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</si>
  <si>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</si>
  <si>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</si>
  <si>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</si>
  <si>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</si>
  <si>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</si>
  <si>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</si>
  <si>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</si>
  <si>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</si>
  <si>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</si>
  <si>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</si>
  <si>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</si>
  <si>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</si>
  <si>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</si>
  <si>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</si>
  <si>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</si>
  <si>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</si>
  <si>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</si>
  <si>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</si>
  <si>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</si>
  <si>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</si>
  <si>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</si>
  <si>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</si>
  <si>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</si>
  <si>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</si>
  <si>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</si>
  <si>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</si>
  <si>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</si>
  <si>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</si>
  <si>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</si>
  <si>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</si>
  <si>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</si>
  <si>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</si>
  <si>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</si>
  <si>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</si>
  <si>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</si>
  <si>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</si>
  <si>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</si>
  <si>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</si>
  <si>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</si>
  <si>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</si>
  <si>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</si>
  <si>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</si>
  <si>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</si>
  <si>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</si>
  <si>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</si>
  <si>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</si>
  <si>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</si>
  <si>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</si>
  <si>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</si>
  <si>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</si>
  <si>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</si>
  <si>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</si>
  <si>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</si>
  <si>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</si>
  <si>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</si>
  <si>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000 2020302100 0000 151</t>
  </si>
  <si>
    <t xml:space="preserve"> 000 2020302104 0000 151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</si>
  <si>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</si>
  <si>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</si>
  <si>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</si>
  <si>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</si>
  <si>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000 2020302700 0000 151</t>
  </si>
  <si>
    <t xml:space="preserve"> 000 2020302704 0000 151</t>
  </si>
  <si>
    <t xml:space="preserve"> 000 2020302900 0000 151</t>
  </si>
  <si>
    <t xml:space="preserve"> 000 2020302904 0000 151</t>
  </si>
  <si>
    <t xml:space="preserve"> 000 2020303300 0000 151</t>
  </si>
  <si>
    <t xml:space="preserve"> 000 2020303304 0000 151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</si>
  <si>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</si>
  <si>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</si>
  <si>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</si>
  <si>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</si>
  <si>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</si>
  <si>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000 2070000000 0000 180</t>
  </si>
  <si>
    <t xml:space="preserve"> 000 2070400004 0000 180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</si>
  <si>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</si>
  <si>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</si>
  <si>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</si>
  <si>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</si>
  <si>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</si>
  <si>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</si>
  <si>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</si>
  <si>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</si>
  <si>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</si>
  <si>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</si>
  <si>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организаций, зачисляемый в бюджеты субъектов Российской Федерации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</si>
  <si>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</si>
  <si>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</si>
  <si>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</si>
  <si>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 доходы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</si>
  <si>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</si>
  <si>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</si>
  <si>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</si>
  <si>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</si>
  <si>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</si>
  <si>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</si>
  <si>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</si>
  <si>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</si>
  <si>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</si>
  <si>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</si>
  <si>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</si>
  <si>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</si>
  <si>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</si>
  <si>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</si>
  <si>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</si>
  <si>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</si>
  <si>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</si>
  <si>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</si>
  <si>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</si>
  <si>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</si>
  <si>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</si>
  <si>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</si>
  <si>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</si>
  <si>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</si>
  <si>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</si>
  <si>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</si>
  <si>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</si>
  <si>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</si>
  <si>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</si>
  <si>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</si>
  <si>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</si>
  <si>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</si>
  <si>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</si>
  <si>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</si>
  <si>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</si>
  <si>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</si>
  <si>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</si>
  <si>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</si>
  <si>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</si>
  <si>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</si>
  <si>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</si>
  <si>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</si>
  <si>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</si>
  <si>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</si>
  <si>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</si>
  <si>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</si>
  <si>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</si>
  <si>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</si>
  <si>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</si>
  <si>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</si>
  <si>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</si>
  <si>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</si>
  <si>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</si>
  <si>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</si>
  <si>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</si>
  <si>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Прочие денежные взыскания (штрафы) за 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</si>
  <si>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</si>
  <si>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</si>
  <si>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</si>
  <si>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</si>
  <si>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</si>
  <si>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</si>
  <si>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</si>
  <si>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</si>
  <si>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</si>
  <si>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</si>
  <si>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</si>
  <si>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</si>
  <si>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</si>
  <si>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</si>
  <si>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</si>
  <si>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</si>
  <si>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Прогноз на 2013 год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</si>
  <si>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</si>
  <si>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</si>
  <si>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</si>
  <si>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</si>
  <si>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</si>
  <si>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</si>
  <si>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</si>
  <si>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</si>
  <si>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</si>
  <si>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</si>
  <si>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</si>
  <si>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</si>
  <si>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</si>
  <si>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</si>
  <si>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</si>
  <si>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</si>
  <si>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</si>
  <si>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</si>
  <si>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</si>
  <si>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</si>
  <si>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</si>
  <si>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</si>
  <si>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</si>
  <si>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</si>
  <si>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</si>
  <si>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</si>
  <si>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</si>
  <si>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</si>
  <si>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</si>
  <si>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 по кодам классификации доходов бюджета</t>
  </si>
  <si>
    <t xml:space="preserve">Доходы бюджета города Обнинска за 9 месяцев 2013 года </t>
  </si>
  <si>
    <t>Исполнено за 9 месяцев 2013 года</t>
  </si>
  <si>
    <t>Налог на имущество организаций по имуществу,входящему в Единую систему газоснабжения</t>
  </si>
  <si>
    <t>000 1060202002 0000 110</t>
  </si>
  <si>
    <t>_</t>
  </si>
  <si>
    <t xml:space="preserve"> Прочие местные налоги и сборы, мобилизуемые на территориях городских округов</t>
  </si>
  <si>
    <t>000 1090705204 0000 110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</si>
  <si>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</si>
  <si>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</si>
  <si>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</si>
  <si>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000 1130200000 0000 130</t>
  </si>
  <si>
    <t>000 1130206000 0000 130</t>
  </si>
  <si>
    <t>000 1130206404 0000 130</t>
  </si>
  <si>
    <t>Денежные взыскания (штрафы) за нарушение законодательства Российской Федерации об электроэнергетике</t>
  </si>
  <si>
    <t>000 1164100001 0000 140</t>
  </si>
  <si>
    <t>Субсидии бюджетам на государственную поддержку малого и среднего предпринимательства, включая крестьянские(фермерские)хозяйства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</si>
  <si>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крестьянские(фермерские)хозяйства</t>
  </si>
  <si>
    <t>000 2020200900 0000 151</t>
  </si>
  <si>
    <t>000 2020200904 0000 151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</si>
  <si>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</si>
  <si>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Приложение №1 к Постановлению Администрации города Обнинска "Об утверждении отчета об исполнении бюджета города Обнинска за 9 месяцев 2013 года" от 21.11.2013  № 2112-п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</si>
</sst>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tabSelected="1" view="pageBreakPreview" zoomScaleSheetLayoutView="100" zoomScalePageLayoutView="0" workbookViewId="0" topLeftCell="A1">
      <selection activeCell="D170" sqref="A6:D170"/>
    </sheetView>
  </sheetViews>
  <sheetFormatPr defaultColWidth="9.00390625" defaultRowHeight="12.75"/>
  <cols>
    <col min="1" max="1" width="40.75390625" style="1" customWidth="1"/>
    <col min="2" max="2" width="24.375" style="10" customWidth="1"/>
    <col min="3" max="3" width="17.25390625" style="1" customWidth="1"/>
    <col min="4" max="4" width="17.00390625" style="1" customWidth="1"/>
    <col min="5" max="16384" width="9.125" style="4" customWidth="1"/>
  </cols>
  <sheetData>
    <row r="1" spans="1:4" s="2" customFormat="1" ht="63.75" customHeight="1">
      <c r="A1" s="3"/>
      <c r="B1" s="10"/>
      <c r="C1" s="19" t="s">
        <v>329</v>
      </c>
      <c r="D1" s="19"/>
    </row>
    <row r="2" spans="1:4" s="2" customFormat="1" ht="15.75">
      <c r="A2" s="3"/>
      <c r="B2" s="10"/>
      <c r="C2" s="17"/>
      <c r="D2" s="17"/>
    </row>
    <row r="3" spans="1:4" s="2" customFormat="1" ht="18.75">
      <c r="A3" s="20" t="s">
        <v>309</v>
      </c>
      <c r="B3" s="20"/>
      <c r="C3" s="20"/>
      <c r="D3" s="20"/>
    </row>
    <row r="4" spans="1:4" s="2" customFormat="1" ht="18.75">
      <c r="A4" s="20" t="s">
        <v>308</v>
      </c>
      <c r="B4" s="20"/>
      <c r="C4" s="20"/>
      <c r="D4" s="20"/>
    </row>
    <row r="5" spans="1:4" s="2" customFormat="1" ht="23.25" customHeight="1">
      <c r="A5" s="5"/>
      <c r="B5" s="5"/>
      <c r="C5" s="5"/>
      <c r="D5" s="7" t="s">
        <v>195</v>
      </c>
    </row>
    <row r="6" spans="1:4" s="1" customFormat="1" ht="22.5" customHeight="1">
      <c r="A6" s="23" t="s">
        <v>193</v>
      </c>
      <c r="B6" s="24" t="s">
        <v>196</v>
      </c>
      <c r="C6" s="21" t="s">
        <v>278</v>
      </c>
      <c r="D6" s="21" t="s">
        <v>310</v>
      </c>
    </row>
    <row r="7" spans="1:4" s="1" customFormat="1" ht="22.5" customHeight="1">
      <c r="A7" s="23"/>
      <c r="B7" s="24"/>
      <c r="C7" s="22"/>
      <c r="D7" s="22"/>
    </row>
    <row r="8" spans="1:4" s="6" customFormat="1" ht="15" customHeight="1">
      <c r="A8" s="14" t="s">
        <v>277</v>
      </c>
      <c r="B8" s="8"/>
      <c r="C8" s="15">
        <f>SUM(C9,C125)</f>
        <v>3303044035.13</v>
      </c>
      <c r="D8" s="15">
        <f>SUM(D9,D125)</f>
        <v>2241676320.21</v>
      </c>
    </row>
    <row r="9" spans="1:4" s="1" customFormat="1" ht="31.5" customHeight="1">
      <c r="A9" s="18" t="s">
        <v>197</v>
      </c>
      <c r="B9" s="11" t="s">
        <v>65</v>
      </c>
      <c r="C9" s="16">
        <f>SUM(C10,C19,C35,C46,C52,C59,C75,C81,C88,C97,C120)</f>
        <v>2179874000</v>
      </c>
      <c r="D9" s="16">
        <f>SUM(D10,D19,D35,D46,D51,D59,D75,D81,D88,D97,D120)</f>
        <v>1461204696.0800002</v>
      </c>
    </row>
    <row r="10" spans="1:4" s="1" customFormat="1" ht="16.5" customHeight="1">
      <c r="A10" s="18" t="s">
        <v>198</v>
      </c>
      <c r="B10" s="11" t="s">
        <v>66</v>
      </c>
      <c r="C10" s="16">
        <f>SUM(C11,C14)</f>
        <v>913330000</v>
      </c>
      <c r="D10" s="16">
        <f>SUM(D11,D14)</f>
        <v>588027181.61</v>
      </c>
    </row>
    <row r="11" spans="1:4" s="1" customFormat="1" ht="17.25" customHeight="1">
      <c r="A11" s="18" t="s">
        <v>199</v>
      </c>
      <c r="B11" s="11" t="s">
        <v>67</v>
      </c>
      <c r="C11" s="16">
        <f>C12</f>
        <v>11330000</v>
      </c>
      <c r="D11" s="16">
        <f>D12</f>
        <v>7118451.6</v>
      </c>
    </row>
    <row r="12" spans="1:4" s="1" customFormat="1" ht="60">
      <c r="A12" s="18" t="s">
        <v>200</v>
      </c>
      <c r="B12" s="11" t="s">
        <v>68</v>
      </c>
      <c r="C12" s="16">
        <f>C13</f>
        <v>11330000</v>
      </c>
      <c r="D12" s="16">
        <f>D13</f>
        <v>7118451.6</v>
      </c>
    </row>
    <row r="13" spans="1:4" s="1" customFormat="1" ht="45">
      <c r="A13" s="18" t="s">
        <v>201</v>
      </c>
      <c r="B13" s="11" t="s">
        <v>69</v>
      </c>
      <c r="C13" s="16">
        <v>11330000</v>
      </c>
      <c r="D13" s="16">
        <v>7118451.6</v>
      </c>
    </row>
    <row r="14" spans="1:4" s="1" customFormat="1" ht="18" customHeight="1">
      <c r="A14" s="18" t="s">
        <v>202</v>
      </c>
      <c r="B14" s="11" t="s">
        <v>70</v>
      </c>
      <c r="C14" s="16">
        <f>SUM(C15:C18)</f>
        <v>902000000</v>
      </c>
      <c r="D14" s="16">
        <f>SUM(D15:D18)</f>
        <v>580908730.01</v>
      </c>
    </row>
    <row r="15" spans="1:4" s="1" customFormat="1" ht="104.25" customHeight="1">
      <c r="A15" s="18" t="s">
        <v>279</v>
      </c>
      <c r="B15" s="11" t="s">
        <v>71</v>
      </c>
      <c r="C15" s="16">
        <v>885300000</v>
      </c>
      <c r="D15" s="16">
        <v>569166695.2</v>
      </c>
    </row>
    <row r="16" spans="1:4" s="1" customFormat="1" ht="165">
      <c r="A16" s="18" t="s">
        <v>249</v>
      </c>
      <c r="B16" s="11" t="s">
        <v>72</v>
      </c>
      <c r="C16" s="16">
        <v>8000000</v>
      </c>
      <c r="D16" s="16">
        <v>5621877.86</v>
      </c>
    </row>
    <row r="17" spans="1:4" s="1" customFormat="1" ht="63" customHeight="1">
      <c r="A17" s="18" t="s">
        <v>250</v>
      </c>
      <c r="B17" s="11" t="s">
        <v>73</v>
      </c>
      <c r="C17" s="16">
        <v>8000000</v>
      </c>
      <c r="D17" s="16">
        <v>5364482.92</v>
      </c>
    </row>
    <row r="18" spans="1:4" s="1" customFormat="1" ht="126.75" customHeight="1">
      <c r="A18" s="18" t="s">
        <v>280</v>
      </c>
      <c r="B18" s="11" t="s">
        <v>74</v>
      </c>
      <c r="C18" s="16">
        <v>700000</v>
      </c>
      <c r="D18" s="16">
        <v>755674.03</v>
      </c>
    </row>
    <row r="19" spans="1:4" s="1" customFormat="1" ht="18" customHeight="1">
      <c r="A19" s="18" t="s">
        <v>203</v>
      </c>
      <c r="B19" s="11" t="s">
        <v>75</v>
      </c>
      <c r="C19" s="16">
        <f>SUM(C20,C28,C31,C33)</f>
        <v>490000000</v>
      </c>
      <c r="D19" s="16">
        <f>SUM(D20,D28,D31,D33)</f>
        <v>335375375.35</v>
      </c>
    </row>
    <row r="20" spans="1:4" s="1" customFormat="1" ht="33" customHeight="1">
      <c r="A20" s="18" t="s">
        <v>204</v>
      </c>
      <c r="B20" s="11" t="s">
        <v>76</v>
      </c>
      <c r="C20" s="16">
        <f>SUM(C21,C24,C27)</f>
        <v>348700000</v>
      </c>
      <c r="D20" s="16">
        <f>SUM(D21,D24,D27)</f>
        <v>243165177.31999996</v>
      </c>
    </row>
    <row r="21" spans="1:4" s="1" customFormat="1" ht="45" customHeight="1">
      <c r="A21" s="18" t="s">
        <v>205</v>
      </c>
      <c r="B21" s="11" t="s">
        <v>77</v>
      </c>
      <c r="C21" s="16">
        <f>SUM(C22:C23)</f>
        <v>269700000</v>
      </c>
      <c r="D21" s="16">
        <f>SUM(D22:D23)</f>
        <v>173874736.82999998</v>
      </c>
    </row>
    <row r="22" spans="1:4" s="1" customFormat="1" ht="48" customHeight="1">
      <c r="A22" s="18" t="s">
        <v>205</v>
      </c>
      <c r="B22" s="11" t="s">
        <v>78</v>
      </c>
      <c r="C22" s="16">
        <v>269700000</v>
      </c>
      <c r="D22" s="16">
        <v>174607450.04</v>
      </c>
    </row>
    <row r="23" spans="1:4" s="1" customFormat="1" ht="66" customHeight="1">
      <c r="A23" s="18" t="s">
        <v>206</v>
      </c>
      <c r="B23" s="11" t="s">
        <v>79</v>
      </c>
      <c r="C23" s="16" t="s">
        <v>194</v>
      </c>
      <c r="D23" s="16">
        <v>-732713.21</v>
      </c>
    </row>
    <row r="24" spans="1:4" s="1" customFormat="1" ht="62.25" customHeight="1">
      <c r="A24" s="18" t="s">
        <v>207</v>
      </c>
      <c r="B24" s="11" t="s">
        <v>80</v>
      </c>
      <c r="C24" s="16">
        <f>C25</f>
        <v>60000000</v>
      </c>
      <c r="D24" s="16">
        <f>SUM(D25:D26)</f>
        <v>50203251.79</v>
      </c>
    </row>
    <row r="25" spans="1:4" s="1" customFormat="1" ht="60.75" customHeight="1">
      <c r="A25" s="18" t="s">
        <v>207</v>
      </c>
      <c r="B25" s="11" t="s">
        <v>81</v>
      </c>
      <c r="C25" s="16">
        <v>60000000</v>
      </c>
      <c r="D25" s="16">
        <v>50000933.41</v>
      </c>
    </row>
    <row r="26" spans="1:4" s="1" customFormat="1" ht="77.25" customHeight="1">
      <c r="A26" s="18" t="s">
        <v>208</v>
      </c>
      <c r="B26" s="11" t="s">
        <v>82</v>
      </c>
      <c r="C26" s="16" t="s">
        <v>194</v>
      </c>
      <c r="D26" s="16">
        <v>202318.38</v>
      </c>
    </row>
    <row r="27" spans="1:4" s="1" customFormat="1" ht="33" customHeight="1">
      <c r="A27" s="18" t="s">
        <v>209</v>
      </c>
      <c r="B27" s="11" t="s">
        <v>83</v>
      </c>
      <c r="C27" s="16">
        <v>19000000</v>
      </c>
      <c r="D27" s="16">
        <v>19087188.7</v>
      </c>
    </row>
    <row r="28" spans="1:4" s="1" customFormat="1" ht="33.75" customHeight="1">
      <c r="A28" s="18" t="s">
        <v>210</v>
      </c>
      <c r="B28" s="11" t="s">
        <v>84</v>
      </c>
      <c r="C28" s="16">
        <f>C29</f>
        <v>140000000</v>
      </c>
      <c r="D28" s="16">
        <f>SUM(D29:D30)</f>
        <v>91589029.39</v>
      </c>
    </row>
    <row r="29" spans="1:4" s="1" customFormat="1" ht="33.75" customHeight="1">
      <c r="A29" s="18" t="s">
        <v>210</v>
      </c>
      <c r="B29" s="11" t="s">
        <v>85</v>
      </c>
      <c r="C29" s="16">
        <v>140000000</v>
      </c>
      <c r="D29" s="16">
        <v>91831104.38</v>
      </c>
    </row>
    <row r="30" spans="1:4" s="1" customFormat="1" ht="60">
      <c r="A30" s="18" t="s">
        <v>211</v>
      </c>
      <c r="B30" s="11" t="s">
        <v>86</v>
      </c>
      <c r="C30" s="16" t="s">
        <v>194</v>
      </c>
      <c r="D30" s="16">
        <v>-242074.99</v>
      </c>
    </row>
    <row r="31" spans="1:4" s="1" customFormat="1" ht="15">
      <c r="A31" s="18" t="s">
        <v>251</v>
      </c>
      <c r="B31" s="11" t="s">
        <v>267</v>
      </c>
      <c r="C31" s="16" t="s">
        <v>194</v>
      </c>
      <c r="D31" s="16">
        <v>-12732.03</v>
      </c>
    </row>
    <row r="32" spans="1:4" s="1" customFormat="1" ht="15">
      <c r="A32" s="18" t="s">
        <v>251</v>
      </c>
      <c r="B32" s="11" t="s">
        <v>268</v>
      </c>
      <c r="C32" s="16" t="s">
        <v>194</v>
      </c>
      <c r="D32" s="16">
        <v>-12732.03</v>
      </c>
    </row>
    <row r="33" spans="1:4" s="1" customFormat="1" ht="33" customHeight="1">
      <c r="A33" s="18" t="s">
        <v>252</v>
      </c>
      <c r="B33" s="11" t="s">
        <v>269</v>
      </c>
      <c r="C33" s="16">
        <f>C34</f>
        <v>1300000</v>
      </c>
      <c r="D33" s="16">
        <f>D34</f>
        <v>633900.67</v>
      </c>
    </row>
    <row r="34" spans="1:4" s="1" customFormat="1" ht="45" customHeight="1">
      <c r="A34" s="18" t="s">
        <v>253</v>
      </c>
      <c r="B34" s="11" t="s">
        <v>270</v>
      </c>
      <c r="C34" s="16">
        <v>1300000</v>
      </c>
      <c r="D34" s="16">
        <v>633900.67</v>
      </c>
    </row>
    <row r="35" spans="1:4" s="1" customFormat="1" ht="15.75" customHeight="1">
      <c r="A35" s="18" t="s">
        <v>212</v>
      </c>
      <c r="B35" s="11" t="s">
        <v>87</v>
      </c>
      <c r="C35" s="16">
        <f>SUM(C36,C38,C41)</f>
        <v>289500000</v>
      </c>
      <c r="D35" s="16">
        <f>SUM(D36,D38,D41)</f>
        <v>206026399.53</v>
      </c>
    </row>
    <row r="36" spans="1:4" s="1" customFormat="1" ht="15" customHeight="1">
      <c r="A36" s="18" t="s">
        <v>213</v>
      </c>
      <c r="B36" s="11" t="s">
        <v>88</v>
      </c>
      <c r="C36" s="16">
        <v>10000000</v>
      </c>
      <c r="D36" s="16">
        <f>D37</f>
        <v>4915992.96</v>
      </c>
    </row>
    <row r="37" spans="1:4" s="1" customFormat="1" ht="62.25" customHeight="1">
      <c r="A37" s="18" t="s">
        <v>214</v>
      </c>
      <c r="B37" s="11" t="s">
        <v>89</v>
      </c>
      <c r="C37" s="16">
        <v>10000000</v>
      </c>
      <c r="D37" s="16">
        <v>4915992.96</v>
      </c>
    </row>
    <row r="38" spans="1:4" s="1" customFormat="1" ht="15" customHeight="1">
      <c r="A38" s="18" t="s">
        <v>215</v>
      </c>
      <c r="B38" s="11" t="s">
        <v>90</v>
      </c>
      <c r="C38" s="16">
        <v>19500000</v>
      </c>
      <c r="D38" s="16">
        <f>SUM(D39:D40)</f>
        <v>13542140.07</v>
      </c>
    </row>
    <row r="39" spans="1:4" s="1" customFormat="1" ht="42.75" customHeight="1">
      <c r="A39" s="18" t="s">
        <v>216</v>
      </c>
      <c r="B39" s="11" t="s">
        <v>91</v>
      </c>
      <c r="C39" s="16">
        <v>19500000</v>
      </c>
      <c r="D39" s="16">
        <v>13540535.42</v>
      </c>
    </row>
    <row r="40" spans="1:4" s="1" customFormat="1" ht="42.75" customHeight="1">
      <c r="A40" s="18" t="s">
        <v>311</v>
      </c>
      <c r="B40" s="11" t="s">
        <v>312</v>
      </c>
      <c r="C40" s="16" t="s">
        <v>313</v>
      </c>
      <c r="D40" s="16">
        <v>1604.65</v>
      </c>
    </row>
    <row r="41" spans="1:4" s="1" customFormat="1" ht="15">
      <c r="A41" s="18" t="s">
        <v>217</v>
      </c>
      <c r="B41" s="11" t="s">
        <v>92</v>
      </c>
      <c r="C41" s="16">
        <v>260000000</v>
      </c>
      <c r="D41" s="16">
        <v>187568266.5</v>
      </c>
    </row>
    <row r="42" spans="1:4" s="1" customFormat="1" ht="60.75" customHeight="1">
      <c r="A42" s="18" t="s">
        <v>218</v>
      </c>
      <c r="B42" s="11" t="s">
        <v>93</v>
      </c>
      <c r="C42" s="16">
        <f>C43</f>
        <v>20000000</v>
      </c>
      <c r="D42" s="16">
        <f>D43</f>
        <v>19500515.44</v>
      </c>
    </row>
    <row r="43" spans="1:4" s="1" customFormat="1" ht="105">
      <c r="A43" s="18" t="s">
        <v>219</v>
      </c>
      <c r="B43" s="11" t="s">
        <v>94</v>
      </c>
      <c r="C43" s="16">
        <v>20000000</v>
      </c>
      <c r="D43" s="16">
        <v>19500515.44</v>
      </c>
    </row>
    <row r="44" spans="1:4" s="1" customFormat="1" ht="63" customHeight="1">
      <c r="A44" s="18" t="s">
        <v>220</v>
      </c>
      <c r="B44" s="11" t="s">
        <v>95</v>
      </c>
      <c r="C44" s="16">
        <f>C45</f>
        <v>240000000</v>
      </c>
      <c r="D44" s="16">
        <f>D45</f>
        <v>168067751.06</v>
      </c>
    </row>
    <row r="45" spans="1:4" s="1" customFormat="1" ht="105">
      <c r="A45" s="18" t="s">
        <v>221</v>
      </c>
      <c r="B45" s="11" t="s">
        <v>96</v>
      </c>
      <c r="C45" s="16">
        <v>240000000</v>
      </c>
      <c r="D45" s="16">
        <v>168067751.06</v>
      </c>
    </row>
    <row r="46" spans="1:4" s="1" customFormat="1" ht="15.75" customHeight="1">
      <c r="A46" s="18" t="s">
        <v>222</v>
      </c>
      <c r="B46" s="11" t="s">
        <v>97</v>
      </c>
      <c r="C46" s="16">
        <f>SUM(C47,C49)</f>
        <v>9000000</v>
      </c>
      <c r="D46" s="16">
        <f>SUM(D47,D49)</f>
        <v>5919054.74</v>
      </c>
    </row>
    <row r="47" spans="1:4" s="1" customFormat="1" ht="49.5" customHeight="1">
      <c r="A47" s="18" t="s">
        <v>223</v>
      </c>
      <c r="B47" s="11" t="s">
        <v>98</v>
      </c>
      <c r="C47" s="16">
        <f>C48</f>
        <v>8650000</v>
      </c>
      <c r="D47" s="16">
        <f>D48</f>
        <v>5745054.74</v>
      </c>
    </row>
    <row r="48" spans="1:4" s="1" customFormat="1" ht="75">
      <c r="A48" s="18" t="s">
        <v>224</v>
      </c>
      <c r="B48" s="11" t="s">
        <v>99</v>
      </c>
      <c r="C48" s="16">
        <v>8650000</v>
      </c>
      <c r="D48" s="16">
        <v>5745054.74</v>
      </c>
    </row>
    <row r="49" spans="1:4" s="1" customFormat="1" ht="63" customHeight="1">
      <c r="A49" s="18" t="s">
        <v>225</v>
      </c>
      <c r="B49" s="11" t="s">
        <v>100</v>
      </c>
      <c r="C49" s="16">
        <v>350000</v>
      </c>
      <c r="D49" s="16">
        <v>174000</v>
      </c>
    </row>
    <row r="50" spans="1:4" s="1" customFormat="1" ht="45.75" customHeight="1">
      <c r="A50" s="18" t="s">
        <v>226</v>
      </c>
      <c r="B50" s="11" t="s">
        <v>101</v>
      </c>
      <c r="C50" s="16">
        <v>350000</v>
      </c>
      <c r="D50" s="16">
        <v>174000</v>
      </c>
    </row>
    <row r="51" spans="1:4" s="1" customFormat="1" ht="47.25" customHeight="1">
      <c r="A51" s="18" t="s">
        <v>227</v>
      </c>
      <c r="B51" s="11" t="s">
        <v>102</v>
      </c>
      <c r="C51" s="16" t="s">
        <v>194</v>
      </c>
      <c r="D51" s="16">
        <f>SUM(D52,D55)</f>
        <v>22930.920000000002</v>
      </c>
    </row>
    <row r="52" spans="1:4" s="1" customFormat="1" ht="15.75" customHeight="1">
      <c r="A52" s="18" t="s">
        <v>228</v>
      </c>
      <c r="B52" s="11" t="s">
        <v>103</v>
      </c>
      <c r="C52" s="16" t="s">
        <v>194</v>
      </c>
      <c r="D52" s="16">
        <f>D53</f>
        <v>23104.65</v>
      </c>
    </row>
    <row r="53" spans="1:4" s="1" customFormat="1" ht="31.5" customHeight="1">
      <c r="A53" s="18" t="s">
        <v>229</v>
      </c>
      <c r="B53" s="11" t="s">
        <v>104</v>
      </c>
      <c r="C53" s="16" t="s">
        <v>194</v>
      </c>
      <c r="D53" s="16">
        <f>D54</f>
        <v>23104.65</v>
      </c>
    </row>
    <row r="54" spans="1:4" s="1" customFormat="1" ht="58.5" customHeight="1">
      <c r="A54" s="18" t="s">
        <v>230</v>
      </c>
      <c r="B54" s="11" t="s">
        <v>105</v>
      </c>
      <c r="C54" s="16" t="s">
        <v>194</v>
      </c>
      <c r="D54" s="16">
        <v>23104.65</v>
      </c>
    </row>
    <row r="55" spans="1:4" s="1" customFormat="1" ht="31.5" customHeight="1">
      <c r="A55" s="18" t="s">
        <v>231</v>
      </c>
      <c r="B55" s="11" t="s">
        <v>106</v>
      </c>
      <c r="C55" s="16" t="s">
        <v>194</v>
      </c>
      <c r="D55" s="16">
        <f>SUM(D56,D58)</f>
        <v>-173.73</v>
      </c>
    </row>
    <row r="56" spans="1:4" s="1" customFormat="1" ht="67.5" customHeight="1">
      <c r="A56" s="18" t="s">
        <v>232</v>
      </c>
      <c r="B56" s="11" t="s">
        <v>107</v>
      </c>
      <c r="C56" s="16" t="s">
        <v>194</v>
      </c>
      <c r="D56" s="16">
        <f>D57</f>
        <v>-148.69</v>
      </c>
    </row>
    <row r="57" spans="1:4" s="1" customFormat="1" ht="93.75" customHeight="1">
      <c r="A57" s="18" t="s">
        <v>233</v>
      </c>
      <c r="B57" s="11" t="s">
        <v>108</v>
      </c>
      <c r="C57" s="16" t="s">
        <v>194</v>
      </c>
      <c r="D57" s="16">
        <v>-148.69</v>
      </c>
    </row>
    <row r="58" spans="1:4" s="1" customFormat="1" ht="57" customHeight="1">
      <c r="A58" s="18" t="s">
        <v>314</v>
      </c>
      <c r="B58" s="11" t="s">
        <v>315</v>
      </c>
      <c r="C58" s="16" t="s">
        <v>313</v>
      </c>
      <c r="D58" s="16">
        <v>-25.04</v>
      </c>
    </row>
    <row r="59" spans="1:4" s="1" customFormat="1" ht="64.5" customHeight="1">
      <c r="A59" s="18" t="s">
        <v>234</v>
      </c>
      <c r="B59" s="11" t="s">
        <v>109</v>
      </c>
      <c r="C59" s="16">
        <f>SUM(C60,C69,C72)</f>
        <v>175832000</v>
      </c>
      <c r="D59" s="16">
        <f>SUM(D60,D69,D72)</f>
        <v>137254727.19</v>
      </c>
    </row>
    <row r="60" spans="1:4" s="1" customFormat="1" ht="135.75" customHeight="1">
      <c r="A60" s="18" t="s">
        <v>235</v>
      </c>
      <c r="B60" s="11" t="s">
        <v>110</v>
      </c>
      <c r="C60" s="16">
        <f>SUM(C61,C63,C67)</f>
        <v>172000000</v>
      </c>
      <c r="D60" s="16">
        <f>SUM(D61,D63,D65,D67)</f>
        <v>133222608.42999999</v>
      </c>
    </row>
    <row r="61" spans="1:4" s="1" customFormat="1" ht="90.75" customHeight="1">
      <c r="A61" s="18" t="s">
        <v>236</v>
      </c>
      <c r="B61" s="11" t="s">
        <v>111</v>
      </c>
      <c r="C61" s="16">
        <f>C62</f>
        <v>88000000</v>
      </c>
      <c r="D61" s="16">
        <f>D62</f>
        <v>57359328.64</v>
      </c>
    </row>
    <row r="62" spans="1:4" s="1" customFormat="1" ht="120">
      <c r="A62" s="18" t="s">
        <v>237</v>
      </c>
      <c r="B62" s="11" t="s">
        <v>112</v>
      </c>
      <c r="C62" s="16">
        <v>88000000</v>
      </c>
      <c r="D62" s="16">
        <v>57359328.64</v>
      </c>
    </row>
    <row r="63" spans="1:4" s="1" customFormat="1" ht="127.5" customHeight="1">
      <c r="A63" s="18" t="s">
        <v>238</v>
      </c>
      <c r="B63" s="11" t="s">
        <v>113</v>
      </c>
      <c r="C63" s="16">
        <f>C64</f>
        <v>20000000</v>
      </c>
      <c r="D63" s="16">
        <f>D64</f>
        <v>17744727.9</v>
      </c>
    </row>
    <row r="64" spans="1:4" s="1" customFormat="1" ht="108" customHeight="1">
      <c r="A64" s="18" t="s">
        <v>239</v>
      </c>
      <c r="B64" s="11" t="s">
        <v>114</v>
      </c>
      <c r="C64" s="16">
        <v>20000000</v>
      </c>
      <c r="D64" s="16">
        <v>17744727.9</v>
      </c>
    </row>
    <row r="65" spans="1:4" s="1" customFormat="1" ht="105" customHeight="1">
      <c r="A65" s="18" t="s">
        <v>240</v>
      </c>
      <c r="B65" s="11" t="s">
        <v>115</v>
      </c>
      <c r="C65" s="16" t="s">
        <v>194</v>
      </c>
      <c r="D65" s="16">
        <f>D66</f>
        <v>1385700.64</v>
      </c>
    </row>
    <row r="66" spans="1:4" s="1" customFormat="1" ht="92.25" customHeight="1">
      <c r="A66" s="18" t="s">
        <v>241</v>
      </c>
      <c r="B66" s="11" t="s">
        <v>116</v>
      </c>
      <c r="C66" s="16" t="s">
        <v>194</v>
      </c>
      <c r="D66" s="16">
        <v>1385700.64</v>
      </c>
    </row>
    <row r="67" spans="1:4" s="1" customFormat="1" ht="63" customHeight="1">
      <c r="A67" s="18" t="s">
        <v>254</v>
      </c>
      <c r="B67" s="11" t="s">
        <v>271</v>
      </c>
      <c r="C67" s="16">
        <f>C68</f>
        <v>64000000</v>
      </c>
      <c r="D67" s="16">
        <f>D68</f>
        <v>56732851.25</v>
      </c>
    </row>
    <row r="68" spans="1:4" s="1" customFormat="1" ht="47.25" customHeight="1">
      <c r="A68" s="18" t="s">
        <v>255</v>
      </c>
      <c r="B68" s="11" t="s">
        <v>272</v>
      </c>
      <c r="C68" s="16">
        <v>64000000</v>
      </c>
      <c r="D68" s="16">
        <v>56732851.25</v>
      </c>
    </row>
    <row r="69" spans="1:4" s="1" customFormat="1" ht="36.75" customHeight="1">
      <c r="A69" s="18" t="s">
        <v>242</v>
      </c>
      <c r="B69" s="11" t="s">
        <v>117</v>
      </c>
      <c r="C69" s="16">
        <f>C70</f>
        <v>1832000</v>
      </c>
      <c r="D69" s="16">
        <f>D70</f>
        <v>1832118.76</v>
      </c>
    </row>
    <row r="70" spans="1:4" s="1" customFormat="1" ht="62.25" customHeight="1">
      <c r="A70" s="18" t="s">
        <v>243</v>
      </c>
      <c r="B70" s="11" t="s">
        <v>118</v>
      </c>
      <c r="C70" s="16">
        <f>C71</f>
        <v>1832000</v>
      </c>
      <c r="D70" s="16">
        <f>D71</f>
        <v>1832118.76</v>
      </c>
    </row>
    <row r="71" spans="1:4" s="1" customFormat="1" ht="82.5" customHeight="1">
      <c r="A71" s="18" t="s">
        <v>244</v>
      </c>
      <c r="B71" s="11" t="s">
        <v>119</v>
      </c>
      <c r="C71" s="16">
        <v>1832000</v>
      </c>
      <c r="D71" s="16">
        <v>1832118.76</v>
      </c>
    </row>
    <row r="72" spans="1:4" s="1" customFormat="1" ht="122.25" customHeight="1">
      <c r="A72" s="18" t="s">
        <v>245</v>
      </c>
      <c r="B72" s="11" t="s">
        <v>120</v>
      </c>
      <c r="C72" s="16">
        <f>C73</f>
        <v>2000000</v>
      </c>
      <c r="D72" s="16">
        <f>D73</f>
        <v>2200000</v>
      </c>
    </row>
    <row r="73" spans="1:4" s="1" customFormat="1" ht="126.75" customHeight="1">
      <c r="A73" s="18" t="s">
        <v>246</v>
      </c>
      <c r="B73" s="11" t="s">
        <v>121</v>
      </c>
      <c r="C73" s="16">
        <v>2000000</v>
      </c>
      <c r="D73" s="16">
        <f>D74</f>
        <v>2200000</v>
      </c>
    </row>
    <row r="74" spans="1:4" s="1" customFormat="1" ht="111" customHeight="1">
      <c r="A74" s="18" t="s">
        <v>247</v>
      </c>
      <c r="B74" s="11" t="s">
        <v>122</v>
      </c>
      <c r="C74" s="16">
        <v>2000000</v>
      </c>
      <c r="D74" s="16">
        <v>2200000</v>
      </c>
    </row>
    <row r="75" spans="1:4" s="1" customFormat="1" ht="32.25" customHeight="1">
      <c r="A75" s="18" t="s">
        <v>248</v>
      </c>
      <c r="B75" s="11" t="s">
        <v>123</v>
      </c>
      <c r="C75" s="16">
        <f>C76</f>
        <v>5500000</v>
      </c>
      <c r="D75" s="16">
        <f>D76</f>
        <v>3603052.6999999997</v>
      </c>
    </row>
    <row r="76" spans="1:4" s="1" customFormat="1" ht="29.25" customHeight="1">
      <c r="A76" s="18" t="s">
        <v>3</v>
      </c>
      <c r="B76" s="11" t="s">
        <v>124</v>
      </c>
      <c r="C76" s="16">
        <f>SUM(C77:C80)</f>
        <v>5500000</v>
      </c>
      <c r="D76" s="16">
        <f>SUM(D77:D80)</f>
        <v>3603052.6999999997</v>
      </c>
    </row>
    <row r="77" spans="1:4" s="1" customFormat="1" ht="44.25" customHeight="1">
      <c r="A77" s="18" t="s">
        <v>307</v>
      </c>
      <c r="B77" s="11" t="s">
        <v>125</v>
      </c>
      <c r="C77" s="16" t="s">
        <v>194</v>
      </c>
      <c r="D77" s="16">
        <v>81164.43</v>
      </c>
    </row>
    <row r="78" spans="1:4" s="1" customFormat="1" ht="45" customHeight="1">
      <c r="A78" s="18" t="s">
        <v>4</v>
      </c>
      <c r="B78" s="11" t="s">
        <v>126</v>
      </c>
      <c r="C78" s="16" t="s">
        <v>194</v>
      </c>
      <c r="D78" s="16">
        <v>55645.44</v>
      </c>
    </row>
    <row r="79" spans="1:4" s="1" customFormat="1" ht="30" customHeight="1">
      <c r="A79" s="18" t="s">
        <v>5</v>
      </c>
      <c r="B79" s="11" t="s">
        <v>127</v>
      </c>
      <c r="C79" s="16">
        <v>500000</v>
      </c>
      <c r="D79" s="16">
        <v>454367.53</v>
      </c>
    </row>
    <row r="80" spans="1:4" s="1" customFormat="1" ht="31.5" customHeight="1">
      <c r="A80" s="18" t="s">
        <v>6</v>
      </c>
      <c r="B80" s="11" t="s">
        <v>128</v>
      </c>
      <c r="C80" s="16">
        <v>5000000</v>
      </c>
      <c r="D80" s="16">
        <v>3011875.3</v>
      </c>
    </row>
    <row r="81" spans="1:4" s="1" customFormat="1" ht="46.5" customHeight="1">
      <c r="A81" s="18" t="s">
        <v>256</v>
      </c>
      <c r="B81" s="11" t="s">
        <v>129</v>
      </c>
      <c r="C81" s="16">
        <f>SUM(C82,C85)</f>
        <v>1800000</v>
      </c>
      <c r="D81" s="16">
        <f>SUM(D82,D85)</f>
        <v>1857616.2000000002</v>
      </c>
    </row>
    <row r="82" spans="1:4" s="1" customFormat="1" ht="18" customHeight="1">
      <c r="A82" s="18" t="s">
        <v>7</v>
      </c>
      <c r="B82" s="11" t="s">
        <v>130</v>
      </c>
      <c r="C82" s="16">
        <v>1800000</v>
      </c>
      <c r="D82" s="16">
        <f>D83</f>
        <v>1855693.84</v>
      </c>
    </row>
    <row r="83" spans="1:4" s="1" customFormat="1" ht="36.75" customHeight="1">
      <c r="A83" s="18" t="s">
        <v>8</v>
      </c>
      <c r="B83" s="11" t="s">
        <v>131</v>
      </c>
      <c r="C83" s="16">
        <v>1800000</v>
      </c>
      <c r="D83" s="16">
        <f>D84</f>
        <v>1855693.84</v>
      </c>
    </row>
    <row r="84" spans="1:4" s="1" customFormat="1" ht="51.75" customHeight="1">
      <c r="A84" s="18" t="s">
        <v>9</v>
      </c>
      <c r="B84" s="11" t="s">
        <v>132</v>
      </c>
      <c r="C84" s="16">
        <v>1800000</v>
      </c>
      <c r="D84" s="16">
        <v>1855693.84</v>
      </c>
    </row>
    <row r="85" spans="1:4" s="1" customFormat="1" ht="27.75" customHeight="1">
      <c r="A85" s="18" t="s">
        <v>316</v>
      </c>
      <c r="B85" s="11" t="s">
        <v>319</v>
      </c>
      <c r="C85" s="16" t="s">
        <v>313</v>
      </c>
      <c r="D85" s="16">
        <f>D86</f>
        <v>1922.36</v>
      </c>
    </row>
    <row r="86" spans="1:4" s="1" customFormat="1" ht="51.75" customHeight="1">
      <c r="A86" s="18" t="s">
        <v>317</v>
      </c>
      <c r="B86" s="11" t="s">
        <v>320</v>
      </c>
      <c r="C86" s="16" t="s">
        <v>313</v>
      </c>
      <c r="D86" s="16">
        <f>D87</f>
        <v>1922.36</v>
      </c>
    </row>
    <row r="87" spans="1:4" s="1" customFormat="1" ht="51.75" customHeight="1">
      <c r="A87" s="18" t="s">
        <v>318</v>
      </c>
      <c r="B87" s="11" t="s">
        <v>321</v>
      </c>
      <c r="C87" s="16" t="s">
        <v>313</v>
      </c>
      <c r="D87" s="16">
        <v>1922.36</v>
      </c>
    </row>
    <row r="88" spans="1:4" s="1" customFormat="1" ht="52.5" customHeight="1">
      <c r="A88" s="18" t="s">
        <v>10</v>
      </c>
      <c r="B88" s="11" t="s">
        <v>133</v>
      </c>
      <c r="C88" s="16">
        <f>SUM(C89,C92)</f>
        <v>168712000</v>
      </c>
      <c r="D88" s="16">
        <f>SUM(D89,D92)</f>
        <v>122066859.68</v>
      </c>
    </row>
    <row r="89" spans="1:4" s="1" customFormat="1" ht="120" customHeight="1">
      <c r="A89" s="18" t="s">
        <v>11</v>
      </c>
      <c r="B89" s="11" t="s">
        <v>134</v>
      </c>
      <c r="C89" s="16">
        <f>C90</f>
        <v>160712000</v>
      </c>
      <c r="D89" s="16">
        <f>D90</f>
        <v>113667168.25</v>
      </c>
    </row>
    <row r="90" spans="1:4" s="1" customFormat="1" ht="123" customHeight="1">
      <c r="A90" s="18" t="s">
        <v>12</v>
      </c>
      <c r="B90" s="11" t="s">
        <v>135</v>
      </c>
      <c r="C90" s="16">
        <f>C91</f>
        <v>160712000</v>
      </c>
      <c r="D90" s="16">
        <f>D91</f>
        <v>113667168.25</v>
      </c>
    </row>
    <row r="91" spans="1:4" s="1" customFormat="1" ht="119.25" customHeight="1">
      <c r="A91" s="18" t="s">
        <v>13</v>
      </c>
      <c r="B91" s="11" t="s">
        <v>136</v>
      </c>
      <c r="C91" s="16">
        <v>160712000</v>
      </c>
      <c r="D91" s="16">
        <v>113667168.25</v>
      </c>
    </row>
    <row r="92" spans="1:4" s="1" customFormat="1" ht="75.75" customHeight="1">
      <c r="A92" s="18" t="s">
        <v>14</v>
      </c>
      <c r="B92" s="11" t="s">
        <v>137</v>
      </c>
      <c r="C92" s="16">
        <f>SUM(C93,C95)</f>
        <v>8000000</v>
      </c>
      <c r="D92" s="16">
        <f>SUM(D93,D95)</f>
        <v>8399691.43</v>
      </c>
    </row>
    <row r="93" spans="1:4" s="1" customFormat="1" ht="46.5" customHeight="1">
      <c r="A93" s="18" t="s">
        <v>15</v>
      </c>
      <c r="B93" s="11" t="s">
        <v>138</v>
      </c>
      <c r="C93" s="16">
        <v>6000000</v>
      </c>
      <c r="D93" s="16">
        <f>D94</f>
        <v>3089752.06</v>
      </c>
    </row>
    <row r="94" spans="1:4" s="1" customFormat="1" ht="63.75" customHeight="1">
      <c r="A94" s="18" t="s">
        <v>16</v>
      </c>
      <c r="B94" s="11" t="s">
        <v>139</v>
      </c>
      <c r="C94" s="16">
        <v>6000000</v>
      </c>
      <c r="D94" s="16">
        <v>3089752.06</v>
      </c>
    </row>
    <row r="95" spans="1:4" s="1" customFormat="1" ht="77.25" customHeight="1">
      <c r="A95" s="18" t="s">
        <v>281</v>
      </c>
      <c r="B95" s="11" t="s">
        <v>282</v>
      </c>
      <c r="C95" s="16">
        <f>C96</f>
        <v>2000000</v>
      </c>
      <c r="D95" s="16">
        <f>D96</f>
        <v>5309939.37</v>
      </c>
    </row>
    <row r="96" spans="1:4" s="1" customFormat="1" ht="78.75" customHeight="1">
      <c r="A96" s="18" t="s">
        <v>283</v>
      </c>
      <c r="B96" s="11" t="s">
        <v>284</v>
      </c>
      <c r="C96" s="16">
        <v>2000000</v>
      </c>
      <c r="D96" s="16">
        <v>5309939.37</v>
      </c>
    </row>
    <row r="97" spans="1:4" s="1" customFormat="1" ht="39" customHeight="1">
      <c r="A97" s="18" t="s">
        <v>17</v>
      </c>
      <c r="B97" s="11" t="s">
        <v>140</v>
      </c>
      <c r="C97" s="16">
        <f>SUM(C98,C102,C106,C107,C111,C113,C114,C115,C116,C118)</f>
        <v>16200000</v>
      </c>
      <c r="D97" s="16">
        <f>SUM(D98,D101,D102,D106,D107,D111,D113,D114,D115,D116,D118)</f>
        <v>9765536.85</v>
      </c>
    </row>
    <row r="98" spans="1:4" s="1" customFormat="1" ht="44.25" customHeight="1">
      <c r="A98" s="18" t="s">
        <v>18</v>
      </c>
      <c r="B98" s="11" t="s">
        <v>141</v>
      </c>
      <c r="C98" s="16">
        <f>SUM(C99:C100)</f>
        <v>600000</v>
      </c>
      <c r="D98" s="16">
        <f>SUM(D99:D100)</f>
        <v>518980.67</v>
      </c>
    </row>
    <row r="99" spans="1:4" s="1" customFormat="1" ht="166.5" customHeight="1">
      <c r="A99" s="18" t="s">
        <v>328</v>
      </c>
      <c r="B99" s="11" t="s">
        <v>142</v>
      </c>
      <c r="C99" s="16">
        <v>600000</v>
      </c>
      <c r="D99" s="16">
        <v>491561.76</v>
      </c>
    </row>
    <row r="100" spans="1:4" s="1" customFormat="1" ht="79.5" customHeight="1">
      <c r="A100" s="18" t="s">
        <v>19</v>
      </c>
      <c r="B100" s="11" t="s">
        <v>143</v>
      </c>
      <c r="C100" s="16" t="s">
        <v>194</v>
      </c>
      <c r="D100" s="16">
        <v>27418.91</v>
      </c>
    </row>
    <row r="101" spans="1:4" s="1" customFormat="1" ht="93" customHeight="1">
      <c r="A101" s="18" t="s">
        <v>20</v>
      </c>
      <c r="B101" s="11" t="s">
        <v>144</v>
      </c>
      <c r="C101" s="16" t="s">
        <v>194</v>
      </c>
      <c r="D101" s="16">
        <v>8000</v>
      </c>
    </row>
    <row r="102" spans="1:4" s="1" customFormat="1" ht="155.25" customHeight="1">
      <c r="A102" s="18" t="s">
        <v>257</v>
      </c>
      <c r="B102" s="11" t="s">
        <v>145</v>
      </c>
      <c r="C102" s="16">
        <v>4800000</v>
      </c>
      <c r="D102" s="16">
        <v>3541150</v>
      </c>
    </row>
    <row r="103" spans="1:4" s="1" customFormat="1" ht="64.5" customHeight="1">
      <c r="A103" s="18" t="s">
        <v>285</v>
      </c>
      <c r="B103" s="11" t="s">
        <v>286</v>
      </c>
      <c r="C103" s="16" t="s">
        <v>194</v>
      </c>
      <c r="D103" s="16">
        <v>7500</v>
      </c>
    </row>
    <row r="104" spans="1:4" s="1" customFormat="1" ht="48.75" customHeight="1">
      <c r="A104" s="18" t="s">
        <v>21</v>
      </c>
      <c r="B104" s="11" t="s">
        <v>146</v>
      </c>
      <c r="C104" s="16">
        <v>4700000</v>
      </c>
      <c r="D104" s="16">
        <v>3429350</v>
      </c>
    </row>
    <row r="105" spans="1:4" s="1" customFormat="1" ht="37.5" customHeight="1">
      <c r="A105" s="18" t="s">
        <v>22</v>
      </c>
      <c r="B105" s="11" t="s">
        <v>147</v>
      </c>
      <c r="C105" s="16">
        <v>100000</v>
      </c>
      <c r="D105" s="16">
        <v>104300</v>
      </c>
    </row>
    <row r="106" spans="1:4" s="1" customFormat="1" ht="90">
      <c r="A106" s="18" t="s">
        <v>23</v>
      </c>
      <c r="B106" s="11" t="s">
        <v>148</v>
      </c>
      <c r="C106" s="16">
        <v>300000</v>
      </c>
      <c r="D106" s="16">
        <v>454809.5</v>
      </c>
    </row>
    <row r="107" spans="1:4" s="1" customFormat="1" ht="50.25" customHeight="1">
      <c r="A107" s="18" t="s">
        <v>258</v>
      </c>
      <c r="B107" s="11" t="s">
        <v>149</v>
      </c>
      <c r="C107" s="16">
        <f>SUM(C108,C110)</f>
        <v>800000</v>
      </c>
      <c r="D107" s="16">
        <f>SUM(D108,D110)</f>
        <v>560196.8</v>
      </c>
    </row>
    <row r="108" spans="1:4" s="1" customFormat="1" ht="75">
      <c r="A108" s="18" t="s">
        <v>259</v>
      </c>
      <c r="B108" s="11" t="s">
        <v>273</v>
      </c>
      <c r="C108" s="16">
        <f>C109</f>
        <v>600000</v>
      </c>
      <c r="D108" s="16">
        <f>D109</f>
        <v>425200</v>
      </c>
    </row>
    <row r="109" spans="1:4" s="1" customFormat="1" ht="90">
      <c r="A109" s="18" t="s">
        <v>260</v>
      </c>
      <c r="B109" s="11" t="s">
        <v>274</v>
      </c>
      <c r="C109" s="16">
        <v>600000</v>
      </c>
      <c r="D109" s="16">
        <v>425200</v>
      </c>
    </row>
    <row r="110" spans="1:4" s="1" customFormat="1" ht="48" customHeight="1">
      <c r="A110" s="18" t="s">
        <v>261</v>
      </c>
      <c r="B110" s="11" t="s">
        <v>150</v>
      </c>
      <c r="C110" s="16">
        <v>200000</v>
      </c>
      <c r="D110" s="16">
        <v>134996.8</v>
      </c>
    </row>
    <row r="111" spans="1:4" s="1" customFormat="1" ht="75">
      <c r="A111" s="18" t="s">
        <v>24</v>
      </c>
      <c r="B111" s="11" t="s">
        <v>151</v>
      </c>
      <c r="C111" s="16">
        <v>2000000</v>
      </c>
      <c r="D111" s="16">
        <f>D112</f>
        <v>1103088.11</v>
      </c>
    </row>
    <row r="112" spans="1:4" s="1" customFormat="1" ht="84" customHeight="1">
      <c r="A112" s="18" t="s">
        <v>25</v>
      </c>
      <c r="B112" s="11" t="s">
        <v>152</v>
      </c>
      <c r="C112" s="16">
        <v>2000000</v>
      </c>
      <c r="D112" s="16">
        <v>1103088.11</v>
      </c>
    </row>
    <row r="113" spans="1:4" s="1" customFormat="1" ht="58.5" customHeight="1">
      <c r="A113" s="18" t="s">
        <v>322</v>
      </c>
      <c r="B113" s="11" t="s">
        <v>323</v>
      </c>
      <c r="C113" s="16" t="s">
        <v>313</v>
      </c>
      <c r="D113" s="16">
        <v>108000</v>
      </c>
    </row>
    <row r="114" spans="1:4" s="1" customFormat="1" ht="97.5" customHeight="1">
      <c r="A114" s="18" t="s">
        <v>287</v>
      </c>
      <c r="B114" s="11" t="s">
        <v>288</v>
      </c>
      <c r="C114" s="16" t="s">
        <v>194</v>
      </c>
      <c r="D114" s="16">
        <v>21600</v>
      </c>
    </row>
    <row r="115" spans="1:4" s="1" customFormat="1" ht="51.75" customHeight="1">
      <c r="A115" s="18" t="s">
        <v>289</v>
      </c>
      <c r="B115" s="11" t="s">
        <v>290</v>
      </c>
      <c r="C115" s="16" t="s">
        <v>194</v>
      </c>
      <c r="D115" s="16">
        <v>60000</v>
      </c>
    </row>
    <row r="116" spans="1:4" s="1" customFormat="1" ht="60" customHeight="1">
      <c r="A116" s="18" t="s">
        <v>291</v>
      </c>
      <c r="B116" s="11" t="s">
        <v>292</v>
      </c>
      <c r="C116" s="16" t="s">
        <v>194</v>
      </c>
      <c r="D116" s="16">
        <f>D117</f>
        <v>180000</v>
      </c>
    </row>
    <row r="117" spans="1:4" s="1" customFormat="1" ht="78.75" customHeight="1">
      <c r="A117" s="18" t="s">
        <v>293</v>
      </c>
      <c r="B117" s="11" t="s">
        <v>294</v>
      </c>
      <c r="C117" s="16" t="s">
        <v>194</v>
      </c>
      <c r="D117" s="16">
        <v>180000</v>
      </c>
    </row>
    <row r="118" spans="1:4" s="1" customFormat="1" ht="44.25" customHeight="1">
      <c r="A118" s="18" t="s">
        <v>26</v>
      </c>
      <c r="B118" s="11" t="s">
        <v>153</v>
      </c>
      <c r="C118" s="16">
        <v>7700000</v>
      </c>
      <c r="D118" s="16">
        <f>D119</f>
        <v>3209711.77</v>
      </c>
    </row>
    <row r="119" spans="1:4" s="1" customFormat="1" ht="60.75" customHeight="1">
      <c r="A119" s="18" t="s">
        <v>27</v>
      </c>
      <c r="B119" s="11" t="s">
        <v>154</v>
      </c>
      <c r="C119" s="16">
        <v>7700000</v>
      </c>
      <c r="D119" s="16">
        <v>3209711.77</v>
      </c>
    </row>
    <row r="120" spans="1:4" s="1" customFormat="1" ht="16.5" customHeight="1">
      <c r="A120" s="18" t="s">
        <v>28</v>
      </c>
      <c r="B120" s="11" t="s">
        <v>155</v>
      </c>
      <c r="C120" s="16">
        <f>SUM(C121,C123)</f>
        <v>110000000</v>
      </c>
      <c r="D120" s="16">
        <f>SUM(D121,D123)</f>
        <v>51285961.31</v>
      </c>
    </row>
    <row r="121" spans="1:4" s="1" customFormat="1" ht="18.75" customHeight="1">
      <c r="A121" s="18" t="s">
        <v>29</v>
      </c>
      <c r="B121" s="11" t="s">
        <v>156</v>
      </c>
      <c r="C121" s="16" t="s">
        <v>194</v>
      </c>
      <c r="D121" s="16">
        <f>D122</f>
        <v>395917.21</v>
      </c>
    </row>
    <row r="122" spans="1:4" s="1" customFormat="1" ht="32.25" customHeight="1">
      <c r="A122" s="18" t="s">
        <v>30</v>
      </c>
      <c r="B122" s="11" t="s">
        <v>157</v>
      </c>
      <c r="C122" s="16" t="s">
        <v>194</v>
      </c>
      <c r="D122" s="16">
        <v>395917.21</v>
      </c>
    </row>
    <row r="123" spans="1:4" s="1" customFormat="1" ht="15" customHeight="1">
      <c r="A123" s="18" t="s">
        <v>31</v>
      </c>
      <c r="B123" s="11" t="s">
        <v>158</v>
      </c>
      <c r="C123" s="16">
        <v>110000000</v>
      </c>
      <c r="D123" s="16">
        <f>D124</f>
        <v>50890044.1</v>
      </c>
    </row>
    <row r="124" spans="1:4" s="1" customFormat="1" ht="30.75" customHeight="1">
      <c r="A124" s="18" t="s">
        <v>32</v>
      </c>
      <c r="B124" s="11" t="s">
        <v>159</v>
      </c>
      <c r="C124" s="16">
        <v>110000000</v>
      </c>
      <c r="D124" s="16">
        <v>50890044.1</v>
      </c>
    </row>
    <row r="125" spans="1:4" s="1" customFormat="1" ht="18.75" customHeight="1">
      <c r="A125" s="18" t="s">
        <v>33</v>
      </c>
      <c r="B125" s="11" t="s">
        <v>160</v>
      </c>
      <c r="C125" s="16">
        <f>SUM(C126,C162,C165,C169)</f>
        <v>1123170035.13</v>
      </c>
      <c r="D125" s="16">
        <f>SUM(D126,D162,D165,D169)</f>
        <v>780471624.13</v>
      </c>
    </row>
    <row r="126" spans="1:4" s="1" customFormat="1" ht="47.25" customHeight="1">
      <c r="A126" s="18" t="s">
        <v>34</v>
      </c>
      <c r="B126" s="11" t="s">
        <v>161</v>
      </c>
      <c r="C126" s="16">
        <f>SUM(C127,C134,C155)</f>
        <v>1143350020.16</v>
      </c>
      <c r="D126" s="16">
        <f>SUM(D127,D134,D155)</f>
        <v>800154492.16</v>
      </c>
    </row>
    <row r="127" spans="1:4" s="1" customFormat="1" ht="45" customHeight="1">
      <c r="A127" s="18" t="s">
        <v>262</v>
      </c>
      <c r="B127" s="11" t="s">
        <v>162</v>
      </c>
      <c r="C127" s="16">
        <f>SUM(C128,C130,C132)</f>
        <v>84020805</v>
      </c>
      <c r="D127" s="16">
        <f>SUM(D128,D130,D132)</f>
        <v>38232752</v>
      </c>
    </row>
    <row r="128" spans="1:4" s="1" customFormat="1" ht="60" customHeight="1">
      <c r="A128" s="18" t="s">
        <v>324</v>
      </c>
      <c r="B128" s="11" t="s">
        <v>326</v>
      </c>
      <c r="C128" s="16">
        <f>C129</f>
        <v>2199864</v>
      </c>
      <c r="D128" s="16">
        <f>D129</f>
        <v>2199864</v>
      </c>
    </row>
    <row r="129" spans="1:4" s="1" customFormat="1" ht="64.5" customHeight="1">
      <c r="A129" s="18" t="s">
        <v>325</v>
      </c>
      <c r="B129" s="11" t="s">
        <v>327</v>
      </c>
      <c r="C129" s="16">
        <v>2199864</v>
      </c>
      <c r="D129" s="16">
        <v>2199864</v>
      </c>
    </row>
    <row r="130" spans="1:4" s="1" customFormat="1" ht="33" customHeight="1">
      <c r="A130" s="18" t="s">
        <v>295</v>
      </c>
      <c r="B130" s="11" t="s">
        <v>296</v>
      </c>
      <c r="C130" s="16">
        <f>C131</f>
        <v>2609195</v>
      </c>
      <c r="D130" s="16">
        <f>D131</f>
        <v>2609195</v>
      </c>
    </row>
    <row r="131" spans="1:4" s="1" customFormat="1" ht="33" customHeight="1">
      <c r="A131" s="18" t="s">
        <v>297</v>
      </c>
      <c r="B131" s="11" t="s">
        <v>298</v>
      </c>
      <c r="C131" s="16">
        <v>2609195</v>
      </c>
      <c r="D131" s="16">
        <v>2609195</v>
      </c>
    </row>
    <row r="132" spans="1:4" s="1" customFormat="1" ht="17.25" customHeight="1">
      <c r="A132" s="18" t="s">
        <v>35</v>
      </c>
      <c r="B132" s="11" t="s">
        <v>163</v>
      </c>
      <c r="C132" s="16">
        <f>C133</f>
        <v>79211746</v>
      </c>
      <c r="D132" s="16">
        <f>D133</f>
        <v>33423693</v>
      </c>
    </row>
    <row r="133" spans="1:4" s="1" customFormat="1" ht="30" customHeight="1">
      <c r="A133" s="18" t="s">
        <v>36</v>
      </c>
      <c r="B133" s="11" t="s">
        <v>164</v>
      </c>
      <c r="C133" s="16">
        <v>79211746</v>
      </c>
      <c r="D133" s="16">
        <v>33423693</v>
      </c>
    </row>
    <row r="134" spans="1:4" s="1" customFormat="1" ht="45">
      <c r="A134" s="18" t="s">
        <v>37</v>
      </c>
      <c r="B134" s="11" t="s">
        <v>165</v>
      </c>
      <c r="C134" s="16">
        <f>SUM(C135,C145,C147,C149,C151,C153,C137,C139,C141,C143,)</f>
        <v>940722531</v>
      </c>
      <c r="D134" s="16">
        <f>SUM(D135,D137,D139,D141,D143,D145,D147,D149,D151,D153)</f>
        <v>666127536</v>
      </c>
    </row>
    <row r="135" spans="1:4" s="1" customFormat="1" ht="45.75" customHeight="1">
      <c r="A135" s="18" t="s">
        <v>38</v>
      </c>
      <c r="B135" s="11" t="s">
        <v>166</v>
      </c>
      <c r="C135" s="16">
        <f>C136</f>
        <v>93451301</v>
      </c>
      <c r="D135" s="16">
        <f>D136</f>
        <v>48400989</v>
      </c>
    </row>
    <row r="136" spans="1:4" s="1" customFormat="1" ht="48" customHeight="1">
      <c r="A136" s="18" t="s">
        <v>39</v>
      </c>
      <c r="B136" s="11" t="s">
        <v>167</v>
      </c>
      <c r="C136" s="16">
        <v>93451301</v>
      </c>
      <c r="D136" s="16">
        <v>48400989</v>
      </c>
    </row>
    <row r="137" spans="1:4" s="1" customFormat="1" ht="33" customHeight="1">
      <c r="A137" s="18" t="s">
        <v>40</v>
      </c>
      <c r="B137" s="11" t="s">
        <v>168</v>
      </c>
      <c r="C137" s="16">
        <f>C138</f>
        <v>3148741</v>
      </c>
      <c r="D137" s="16">
        <f>D138</f>
        <v>3148741</v>
      </c>
    </row>
    <row r="138" spans="1:4" s="1" customFormat="1" ht="46.5" customHeight="1">
      <c r="A138" s="18" t="s">
        <v>41</v>
      </c>
      <c r="B138" s="11" t="s">
        <v>169</v>
      </c>
      <c r="C138" s="16">
        <v>3148741</v>
      </c>
      <c r="D138" s="16">
        <v>3148741</v>
      </c>
    </row>
    <row r="139" spans="1:4" s="1" customFormat="1" ht="61.5" customHeight="1">
      <c r="A139" s="18" t="s">
        <v>42</v>
      </c>
      <c r="B139" s="11" t="s">
        <v>170</v>
      </c>
      <c r="C139" s="16">
        <f>C140</f>
        <v>8211592</v>
      </c>
      <c r="D139" s="16">
        <f>D140</f>
        <v>5590365</v>
      </c>
    </row>
    <row r="140" spans="1:4" s="1" customFormat="1" ht="66" customHeight="1">
      <c r="A140" s="18" t="s">
        <v>43</v>
      </c>
      <c r="B140" s="11" t="s">
        <v>171</v>
      </c>
      <c r="C140" s="16">
        <v>8211592</v>
      </c>
      <c r="D140" s="16">
        <v>5590365</v>
      </c>
    </row>
    <row r="141" spans="1:4" s="1" customFormat="1" ht="51.75" customHeight="1">
      <c r="A141" s="18" t="s">
        <v>44</v>
      </c>
      <c r="B141" s="11" t="s">
        <v>172</v>
      </c>
      <c r="C141" s="16">
        <f>C142</f>
        <v>5805911</v>
      </c>
      <c r="D141" s="16">
        <f>D142</f>
        <v>5471815</v>
      </c>
    </row>
    <row r="142" spans="1:4" s="1" customFormat="1" ht="50.25" customHeight="1">
      <c r="A142" s="18" t="s">
        <v>45</v>
      </c>
      <c r="B142" s="11" t="s">
        <v>173</v>
      </c>
      <c r="C142" s="16">
        <v>5805911</v>
      </c>
      <c r="D142" s="16">
        <v>5471815</v>
      </c>
    </row>
    <row r="143" spans="1:4" s="1" customFormat="1" ht="63.75" customHeight="1">
      <c r="A143" s="18" t="s">
        <v>46</v>
      </c>
      <c r="B143" s="11" t="s">
        <v>174</v>
      </c>
      <c r="C143" s="16">
        <f>C144</f>
        <v>11727698</v>
      </c>
      <c r="D143" s="16">
        <f>D144</f>
        <v>8747741</v>
      </c>
    </row>
    <row r="144" spans="1:4" s="1" customFormat="1" ht="61.5" customHeight="1">
      <c r="A144" s="18" t="s">
        <v>47</v>
      </c>
      <c r="B144" s="11" t="s">
        <v>175</v>
      </c>
      <c r="C144" s="16">
        <v>11727698</v>
      </c>
      <c r="D144" s="16">
        <v>8747741</v>
      </c>
    </row>
    <row r="145" spans="1:4" s="1" customFormat="1" ht="50.25" customHeight="1">
      <c r="A145" s="18" t="s">
        <v>48</v>
      </c>
      <c r="B145" s="11" t="s">
        <v>176</v>
      </c>
      <c r="C145" s="16">
        <f>C146</f>
        <v>787506828</v>
      </c>
      <c r="D145" s="16">
        <f>D146</f>
        <v>567989639</v>
      </c>
    </row>
    <row r="146" spans="1:4" s="1" customFormat="1" ht="47.25" customHeight="1">
      <c r="A146" s="18" t="s">
        <v>49</v>
      </c>
      <c r="B146" s="11" t="s">
        <v>177</v>
      </c>
      <c r="C146" s="16">
        <v>787506828</v>
      </c>
      <c r="D146" s="16">
        <v>567989639</v>
      </c>
    </row>
    <row r="147" spans="1:4" s="1" customFormat="1" ht="77.25" customHeight="1">
      <c r="A147" s="18" t="s">
        <v>50</v>
      </c>
      <c r="B147" s="11" t="s">
        <v>178</v>
      </c>
      <c r="C147" s="16">
        <f>C148</f>
        <v>17941116</v>
      </c>
      <c r="D147" s="16">
        <f>D148</f>
        <v>15328500</v>
      </c>
    </row>
    <row r="148" spans="1:4" s="1" customFormat="1" ht="63.75" customHeight="1">
      <c r="A148" s="18" t="s">
        <v>51</v>
      </c>
      <c r="B148" s="11" t="s">
        <v>179</v>
      </c>
      <c r="C148" s="16">
        <v>17941116</v>
      </c>
      <c r="D148" s="16">
        <v>15328500</v>
      </c>
    </row>
    <row r="149" spans="1:4" s="1" customFormat="1" ht="110.25" customHeight="1">
      <c r="A149" s="18" t="s">
        <v>52</v>
      </c>
      <c r="B149" s="11" t="s">
        <v>180</v>
      </c>
      <c r="C149" s="16">
        <f>C150</f>
        <v>9255887</v>
      </c>
      <c r="D149" s="16">
        <f>D150</f>
        <v>9247284</v>
      </c>
    </row>
    <row r="150" spans="1:4" s="1" customFormat="1" ht="96" customHeight="1">
      <c r="A150" s="18" t="s">
        <v>53</v>
      </c>
      <c r="B150" s="11" t="s">
        <v>181</v>
      </c>
      <c r="C150" s="16">
        <v>9255887</v>
      </c>
      <c r="D150" s="16">
        <v>9247284</v>
      </c>
    </row>
    <row r="151" spans="1:4" s="1" customFormat="1" ht="30" customHeight="1">
      <c r="A151" s="18" t="s">
        <v>54</v>
      </c>
      <c r="B151" s="11" t="s">
        <v>182</v>
      </c>
      <c r="C151" s="16">
        <v>576460</v>
      </c>
      <c r="D151" s="16">
        <v>576460</v>
      </c>
    </row>
    <row r="152" spans="1:4" s="1" customFormat="1" ht="30" customHeight="1">
      <c r="A152" s="18" t="s">
        <v>55</v>
      </c>
      <c r="B152" s="11" t="s">
        <v>183</v>
      </c>
      <c r="C152" s="16">
        <v>576460</v>
      </c>
      <c r="D152" s="16">
        <v>576460</v>
      </c>
    </row>
    <row r="153" spans="1:4" s="1" customFormat="1" ht="90" customHeight="1">
      <c r="A153" s="18" t="s">
        <v>263</v>
      </c>
      <c r="B153" s="11" t="s">
        <v>275</v>
      </c>
      <c r="C153" s="16">
        <f>C154</f>
        <v>3096997</v>
      </c>
      <c r="D153" s="16">
        <f>D154</f>
        <v>1626002</v>
      </c>
    </row>
    <row r="154" spans="1:4" s="1" customFormat="1" ht="75" customHeight="1">
      <c r="A154" s="18" t="s">
        <v>264</v>
      </c>
      <c r="B154" s="11" t="s">
        <v>276</v>
      </c>
      <c r="C154" s="16">
        <v>3096997</v>
      </c>
      <c r="D154" s="16">
        <v>1626002</v>
      </c>
    </row>
    <row r="155" spans="1:4" s="1" customFormat="1" ht="21" customHeight="1">
      <c r="A155" s="18" t="s">
        <v>56</v>
      </c>
      <c r="B155" s="11" t="s">
        <v>184</v>
      </c>
      <c r="C155" s="16">
        <f>SUM(C156,C158,C160)</f>
        <v>118606684.16</v>
      </c>
      <c r="D155" s="16">
        <f>SUM(D156,D158,D160)</f>
        <v>95794204.16</v>
      </c>
    </row>
    <row r="156" spans="1:4" s="1" customFormat="1" ht="66.75" customHeight="1">
      <c r="A156" s="18" t="s">
        <v>265</v>
      </c>
      <c r="B156" s="11" t="s">
        <v>0</v>
      </c>
      <c r="C156" s="16">
        <f>C157</f>
        <v>54096816.45</v>
      </c>
      <c r="D156" s="16">
        <f>D157</f>
        <v>34096816.45</v>
      </c>
    </row>
    <row r="157" spans="1:4" s="1" customFormat="1" ht="79.5" customHeight="1">
      <c r="A157" s="18" t="s">
        <v>266</v>
      </c>
      <c r="B157" s="11" t="s">
        <v>1</v>
      </c>
      <c r="C157" s="16">
        <v>54096816.45</v>
      </c>
      <c r="D157" s="16">
        <v>34096816.45</v>
      </c>
    </row>
    <row r="158" spans="1:4" s="1" customFormat="1" ht="76.5" customHeight="1">
      <c r="A158" s="18" t="s">
        <v>57</v>
      </c>
      <c r="B158" s="11" t="s">
        <v>185</v>
      </c>
      <c r="C158" s="16">
        <f>C159</f>
        <v>59805887.71</v>
      </c>
      <c r="D158" s="16">
        <f>D159</f>
        <v>59805887.71</v>
      </c>
    </row>
    <row r="159" spans="1:4" s="1" customFormat="1" ht="78.75" customHeight="1">
      <c r="A159" s="18" t="s">
        <v>58</v>
      </c>
      <c r="B159" s="11" t="s">
        <v>186</v>
      </c>
      <c r="C159" s="16">
        <v>59805887.71</v>
      </c>
      <c r="D159" s="16">
        <v>59805887.71</v>
      </c>
    </row>
    <row r="160" spans="1:4" s="1" customFormat="1" ht="30" customHeight="1">
      <c r="A160" s="18" t="s">
        <v>59</v>
      </c>
      <c r="B160" s="11" t="s">
        <v>187</v>
      </c>
      <c r="C160" s="16">
        <f>C161</f>
        <v>4703980</v>
      </c>
      <c r="D160" s="16">
        <f>D161</f>
        <v>1891500</v>
      </c>
    </row>
    <row r="161" spans="1:4" s="1" customFormat="1" ht="32.25" customHeight="1">
      <c r="A161" s="18" t="s">
        <v>60</v>
      </c>
      <c r="B161" s="11" t="s">
        <v>188</v>
      </c>
      <c r="C161" s="16">
        <v>4703980</v>
      </c>
      <c r="D161" s="16">
        <v>1891500</v>
      </c>
    </row>
    <row r="162" spans="1:4" s="1" customFormat="1" ht="32.25" customHeight="1">
      <c r="A162" s="18" t="s">
        <v>61</v>
      </c>
      <c r="B162" s="11" t="s">
        <v>189</v>
      </c>
      <c r="C162" s="16" t="s">
        <v>194</v>
      </c>
      <c r="D162" s="16">
        <f>D163</f>
        <v>437500</v>
      </c>
    </row>
    <row r="163" spans="1:4" s="1" customFormat="1" ht="33" customHeight="1">
      <c r="A163" s="18" t="s">
        <v>62</v>
      </c>
      <c r="B163" s="11" t="s">
        <v>190</v>
      </c>
      <c r="C163" s="16" t="s">
        <v>194</v>
      </c>
      <c r="D163" s="16">
        <f>D164</f>
        <v>437500</v>
      </c>
    </row>
    <row r="164" spans="1:4" s="1" customFormat="1" ht="33" customHeight="1">
      <c r="A164" s="18" t="s">
        <v>62</v>
      </c>
      <c r="B164" s="11" t="s">
        <v>2</v>
      </c>
      <c r="C164" s="16" t="s">
        <v>194</v>
      </c>
      <c r="D164" s="16">
        <v>437500</v>
      </c>
    </row>
    <row r="165" spans="1:4" s="1" customFormat="1" ht="138" customHeight="1">
      <c r="A165" s="18" t="s">
        <v>299</v>
      </c>
      <c r="B165" s="11" t="s">
        <v>300</v>
      </c>
      <c r="C165" s="16" t="s">
        <v>194</v>
      </c>
      <c r="D165" s="16">
        <f>D166</f>
        <v>59617</v>
      </c>
    </row>
    <row r="166" spans="1:4" s="1" customFormat="1" ht="63" customHeight="1">
      <c r="A166" s="18" t="s">
        <v>301</v>
      </c>
      <c r="B166" s="11" t="s">
        <v>302</v>
      </c>
      <c r="C166" s="16" t="s">
        <v>194</v>
      </c>
      <c r="D166" s="16">
        <f>D167</f>
        <v>59617</v>
      </c>
    </row>
    <row r="167" spans="1:4" s="1" customFormat="1" ht="51" customHeight="1">
      <c r="A167" s="18" t="s">
        <v>303</v>
      </c>
      <c r="B167" s="11" t="s">
        <v>304</v>
      </c>
      <c r="C167" s="16" t="s">
        <v>194</v>
      </c>
      <c r="D167" s="16">
        <f>D168</f>
        <v>59617</v>
      </c>
    </row>
    <row r="168" spans="1:4" s="1" customFormat="1" ht="51" customHeight="1">
      <c r="A168" s="18" t="s">
        <v>305</v>
      </c>
      <c r="B168" s="11" t="s">
        <v>306</v>
      </c>
      <c r="C168" s="16" t="s">
        <v>194</v>
      </c>
      <c r="D168" s="16">
        <v>59617</v>
      </c>
    </row>
    <row r="169" spans="1:4" s="1" customFormat="1" ht="63.75" customHeight="1">
      <c r="A169" s="18" t="s">
        <v>63</v>
      </c>
      <c r="B169" s="11" t="s">
        <v>191</v>
      </c>
      <c r="C169" s="16">
        <f>C170</f>
        <v>-20179985.03</v>
      </c>
      <c r="D169" s="16">
        <f>D170</f>
        <v>-20179985.03</v>
      </c>
    </row>
    <row r="170" spans="1:4" s="1" customFormat="1" ht="67.5" customHeight="1">
      <c r="A170" s="18" t="s">
        <v>64</v>
      </c>
      <c r="B170" s="11" t="s">
        <v>192</v>
      </c>
      <c r="C170" s="16">
        <v>-20179985.03</v>
      </c>
      <c r="D170" s="16">
        <v>-20179985.03</v>
      </c>
    </row>
    <row r="171" spans="1:4" s="1" customFormat="1" ht="15">
      <c r="A171" s="9"/>
      <c r="B171" s="12"/>
      <c r="C171" s="9"/>
      <c r="D171" s="9"/>
    </row>
    <row r="172" spans="1:4" s="1" customFormat="1" ht="15">
      <c r="A172" s="9"/>
      <c r="B172" s="12"/>
      <c r="C172" s="9"/>
      <c r="D172" s="9"/>
    </row>
    <row r="173" spans="1:4" s="1" customFormat="1" ht="15">
      <c r="A173" s="9"/>
      <c r="B173" s="12"/>
      <c r="C173" s="9"/>
      <c r="D173" s="9"/>
    </row>
    <row r="174" spans="1:4" s="1" customFormat="1" ht="15">
      <c r="A174" s="9"/>
      <c r="B174" s="12"/>
      <c r="C174" s="9"/>
      <c r="D174" s="9"/>
    </row>
    <row r="175" spans="1:4" s="1" customFormat="1" ht="15">
      <c r="A175" s="9"/>
      <c r="B175" s="12"/>
      <c r="C175" s="9"/>
      <c r="D175" s="9"/>
    </row>
    <row r="176" spans="1:4" s="1" customFormat="1" ht="15">
      <c r="A176" s="9"/>
      <c r="B176" s="12"/>
      <c r="C176" s="9"/>
      <c r="D176" s="9"/>
    </row>
    <row r="177" spans="1:4" s="1" customFormat="1" ht="15">
      <c r="A177" s="9"/>
      <c r="B177" s="12"/>
      <c r="C177" s="9"/>
      <c r="D177" s="9"/>
    </row>
    <row r="178" spans="1:4" s="1" customFormat="1" ht="15">
      <c r="A178" s="9"/>
      <c r="B178" s="12"/>
      <c r="C178" s="9"/>
      <c r="D178" s="9"/>
    </row>
    <row r="179" spans="1:4" s="1" customFormat="1" ht="15">
      <c r="A179" s="9"/>
      <c r="B179" s="12"/>
      <c r="C179" s="9"/>
      <c r="D179" s="9"/>
    </row>
    <row r="180" spans="1:4" s="1" customFormat="1" ht="15">
      <c r="A180" s="9"/>
      <c r="B180" s="12"/>
      <c r="C180" s="9"/>
      <c r="D180" s="9"/>
    </row>
    <row r="181" spans="1:4" s="1" customFormat="1" ht="15">
      <c r="A181" s="9"/>
      <c r="B181" s="12"/>
      <c r="C181" s="9"/>
      <c r="D181" s="9"/>
    </row>
    <row r="182" spans="1:4" s="1" customFormat="1" ht="15">
      <c r="A182" s="9"/>
      <c r="B182" s="12"/>
      <c r="C182" s="9"/>
      <c r="D182" s="9"/>
    </row>
    <row r="183" spans="1:4" s="1" customFormat="1" ht="15">
      <c r="A183" s="9"/>
      <c r="B183" s="12"/>
      <c r="C183" s="9"/>
      <c r="D183" s="9"/>
    </row>
    <row r="184" spans="1:4" s="1" customFormat="1" ht="15">
      <c r="A184" s="9"/>
      <c r="B184" s="12"/>
      <c r="C184" s="9"/>
      <c r="D184" s="9"/>
    </row>
    <row r="185" spans="1:4" s="1" customFormat="1" ht="15">
      <c r="A185" s="9"/>
      <c r="B185" s="12"/>
      <c r="C185" s="9"/>
      <c r="D185" s="9"/>
    </row>
    <row r="186" spans="1:4" s="1" customFormat="1" ht="15">
      <c r="A186" s="9"/>
      <c r="B186" s="12"/>
      <c r="C186" s="9"/>
      <c r="D186" s="9"/>
    </row>
    <row r="187" spans="1:4" s="1" customFormat="1" ht="15">
      <c r="A187" s="9"/>
      <c r="B187" s="12"/>
      <c r="C187" s="9"/>
      <c r="D187" s="9"/>
    </row>
    <row r="188" spans="1:4" s="1" customFormat="1" ht="15">
      <c r="A188" s="9"/>
      <c r="B188" s="12"/>
      <c r="C188" s="9"/>
      <c r="D188" s="9"/>
    </row>
    <row r="189" spans="1:4" s="1" customFormat="1" ht="15">
      <c r="A189" s="9"/>
      <c r="B189" s="12"/>
      <c r="C189" s="9"/>
      <c r="D189" s="9"/>
    </row>
    <row r="190" spans="1:4" s="1" customFormat="1" ht="15">
      <c r="A190" s="9"/>
      <c r="B190" s="12"/>
      <c r="C190" s="9"/>
      <c r="D190" s="9"/>
    </row>
    <row r="191" spans="1:4" s="1" customFormat="1" ht="15">
      <c r="A191" s="9"/>
      <c r="B191" s="12"/>
      <c r="C191" s="9"/>
      <c r="D191" s="9"/>
    </row>
    <row r="192" spans="1:4" s="1" customFormat="1" ht="15">
      <c r="A192" s="9"/>
      <c r="B192" s="12"/>
      <c r="C192" s="9"/>
      <c r="D192" s="9"/>
    </row>
    <row r="193" spans="1:4" s="1" customFormat="1" ht="15">
      <c r="A193" s="9"/>
      <c r="B193" s="12"/>
      <c r="C193" s="9"/>
      <c r="D193" s="9"/>
    </row>
    <row r="194" spans="1:4" s="1" customFormat="1" ht="15">
      <c r="A194" s="9"/>
      <c r="B194" s="12"/>
      <c r="C194" s="9"/>
      <c r="D194" s="9"/>
    </row>
    <row r="195" spans="1:4" s="1" customFormat="1" ht="15">
      <c r="A195" s="9"/>
      <c r="B195" s="12"/>
      <c r="C195" s="9"/>
      <c r="D195" s="9"/>
    </row>
    <row r="196" spans="1:4" s="1" customFormat="1" ht="15">
      <c r="A196" s="9"/>
      <c r="B196" s="12"/>
      <c r="C196" s="9"/>
      <c r="D196" s="9"/>
    </row>
    <row r="197" spans="1:4" s="1" customFormat="1" ht="15">
      <c r="A197" s="9"/>
      <c r="B197" s="12"/>
      <c r="C197" s="9"/>
      <c r="D197" s="9"/>
    </row>
    <row r="198" spans="1:4" s="1" customFormat="1" ht="15">
      <c r="A198" s="9"/>
      <c r="B198" s="12"/>
      <c r="C198" s="9"/>
      <c r="D198" s="9"/>
    </row>
    <row r="199" spans="1:4" s="1" customFormat="1" ht="15">
      <c r="A199" s="9"/>
      <c r="B199" s="12"/>
      <c r="C199" s="9"/>
      <c r="D199" s="9"/>
    </row>
    <row r="200" spans="1:4" s="1" customFormat="1" ht="15">
      <c r="A200" s="9"/>
      <c r="B200" s="12"/>
      <c r="C200" s="9"/>
      <c r="D200" s="9"/>
    </row>
    <row r="201" spans="1:4" s="1" customFormat="1" ht="15">
      <c r="A201" s="9"/>
      <c r="B201" s="12"/>
      <c r="C201" s="9"/>
      <c r="D201" s="9"/>
    </row>
    <row r="202" spans="1:4" s="1" customFormat="1" ht="15">
      <c r="A202" s="9"/>
      <c r="B202" s="12"/>
      <c r="C202" s="9"/>
      <c r="D202" s="9"/>
    </row>
    <row r="203" spans="1:4" s="1" customFormat="1" ht="15">
      <c r="A203" s="9"/>
      <c r="B203" s="12"/>
      <c r="C203" s="9"/>
      <c r="D203" s="9"/>
    </row>
    <row r="204" spans="1:4" s="1" customFormat="1" ht="15">
      <c r="A204" s="9"/>
      <c r="B204" s="12"/>
      <c r="C204" s="9"/>
      <c r="D204" s="9"/>
    </row>
    <row r="205" s="1" customFormat="1" ht="15">
      <c r="B205" s="13"/>
    </row>
    <row r="206" s="1" customFormat="1" ht="15">
      <c r="B206" s="13"/>
    </row>
    <row r="207" s="1" customFormat="1" ht="15">
      <c r="B207" s="13"/>
    </row>
    <row r="208" s="1" customFormat="1" ht="15">
      <c r="B208" s="13"/>
    </row>
    <row r="209" ht="15">
      <c r="B209" s="13"/>
    </row>
    <row r="210" ht="15">
      <c r="B210" s="13"/>
    </row>
    <row r="211" ht="15">
      <c r="B211" s="13"/>
    </row>
    <row r="212" ht="15"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ht="15">
      <c r="B220" s="13"/>
    </row>
    <row r="221" ht="15">
      <c r="B221" s="13"/>
    </row>
    <row r="222" ht="15">
      <c r="B222" s="13"/>
    </row>
    <row r="223" ht="15">
      <c r="B223" s="13"/>
    </row>
    <row r="224" ht="15">
      <c r="B224" s="13"/>
    </row>
    <row r="225" ht="15"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ht="15">
      <c r="B236" s="13"/>
    </row>
    <row r="237" ht="15">
      <c r="B237" s="13"/>
    </row>
    <row r="238" ht="15">
      <c r="B238" s="13"/>
    </row>
    <row r="239" ht="15">
      <c r="B239" s="13"/>
    </row>
    <row r="240" ht="15">
      <c r="B240" s="13"/>
    </row>
    <row r="241" ht="15">
      <c r="B241" s="13"/>
    </row>
    <row r="242" ht="15">
      <c r="B242" s="13"/>
    </row>
    <row r="243" ht="15">
      <c r="B243" s="13"/>
    </row>
    <row r="244" ht="15">
      <c r="B244" s="13"/>
    </row>
    <row r="245" ht="15">
      <c r="B245" s="13"/>
    </row>
    <row r="246" ht="15">
      <c r="B246" s="13"/>
    </row>
    <row r="247" ht="15">
      <c r="B247" s="13"/>
    </row>
    <row r="248" ht="15">
      <c r="B248" s="13"/>
    </row>
    <row r="249" ht="15">
      <c r="B249" s="13"/>
    </row>
    <row r="250" ht="15">
      <c r="B250" s="13"/>
    </row>
    <row r="251" ht="15">
      <c r="B251" s="13"/>
    </row>
    <row r="252" ht="15">
      <c r="B252" s="13"/>
    </row>
    <row r="253" ht="15">
      <c r="B253" s="13"/>
    </row>
    <row r="254" ht="15">
      <c r="B254" s="13"/>
    </row>
    <row r="255" ht="15">
      <c r="B255" s="13"/>
    </row>
    <row r="256" ht="15">
      <c r="B256" s="13"/>
    </row>
    <row r="257" ht="15">
      <c r="B257" s="13"/>
    </row>
    <row r="258" ht="15">
      <c r="B258" s="13"/>
    </row>
    <row r="259" ht="15">
      <c r="B259" s="13"/>
    </row>
    <row r="260" ht="15">
      <c r="B260" s="13"/>
    </row>
    <row r="261" ht="15">
      <c r="B261" s="13"/>
    </row>
    <row r="262" ht="15">
      <c r="B262" s="13"/>
    </row>
    <row r="263" ht="15">
      <c r="B263" s="13"/>
    </row>
    <row r="264" ht="15">
      <c r="B264" s="13"/>
    </row>
    <row r="265" ht="15">
      <c r="B265" s="13"/>
    </row>
    <row r="266" ht="15">
      <c r="B266" s="13"/>
    </row>
    <row r="267" ht="15">
      <c r="B267" s="13"/>
    </row>
    <row r="268" ht="15">
      <c r="B268" s="13"/>
    </row>
    <row r="269" ht="15">
      <c r="B269" s="13"/>
    </row>
    <row r="270" ht="15">
      <c r="B270" s="13"/>
    </row>
    <row r="271" ht="15">
      <c r="B271" s="13"/>
    </row>
    <row r="272" ht="15">
      <c r="B272" s="13"/>
    </row>
    <row r="273" ht="15">
      <c r="B273" s="1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  <row r="292" ht="15">
      <c r="B292" s="13"/>
    </row>
    <row r="293" ht="15">
      <c r="B293" s="13"/>
    </row>
    <row r="294" ht="15">
      <c r="B294" s="13"/>
    </row>
    <row r="295" ht="15">
      <c r="B295" s="13"/>
    </row>
    <row r="296" ht="15">
      <c r="B296" s="13"/>
    </row>
    <row r="297" ht="15">
      <c r="B297" s="13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97" right="0.34" top="0.45" bottom="0.38" header="0.38" footer="0.1968503937007874"/>
  <pageSetup firstPageNumber="3" useFirstPageNumber="1" fitToHeight="0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2013-07-30T07:22:13Z</cp:lastPrinted>
  <dcterms:created xsi:type="dcterms:W3CDTF">1999-06-18T11:49:53Z</dcterms:created>
  <dcterms:modified xsi:type="dcterms:W3CDTF">2015-03-12T06:45:30Z</dcterms:modified>
  <cp:category/>
  <cp:version/>
  <cp:contentType/>
  <cp:contentStatus/>
</cp:coreProperties>
</file>